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Rozpracovane\Kros241\Export\24201-2 Ubytovna\"/>
    </mc:Choice>
  </mc:AlternateContent>
  <bookViews>
    <workbookView xWindow="0" yWindow="0" windowWidth="0" windowHeight="0"/>
  </bookViews>
  <sheets>
    <sheet name="Rekapitulace stavby" sheetId="1" r:id="rId1"/>
    <sheet name="24201-2-ZT - Zdravotní te..." sheetId="2" r:id="rId2"/>
    <sheet name="24201-2-VRN - Vedlejší ro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'24201-2-ZT - Zdravotní te...'!$C$88:$K$346</definedName>
    <definedName name="_xlnm.Print_Area" localSheetId="1">'24201-2-ZT - Zdravotní te...'!$C$4:$J$39,'24201-2-ZT - Zdravotní te...'!$C$45:$J$70,'24201-2-ZT - Zdravotní te...'!$C$76:$K$346</definedName>
    <definedName name="_xlnm.Print_Titles" localSheetId="1">'24201-2-ZT - Zdravotní te...'!$88:$88</definedName>
    <definedName name="_xlnm._FilterDatabase" localSheetId="2" hidden="1">'24201-2-VRN - Vedlejší ro...'!$C$81:$K$91</definedName>
    <definedName name="_xlnm.Print_Area" localSheetId="2">'24201-2-VRN - Vedlejší ro...'!$C$4:$J$39,'24201-2-VRN - Vedlejší ro...'!$C$45:$J$63,'24201-2-VRN - Vedlejší ro...'!$C$69:$K$91</definedName>
    <definedName name="_xlnm.Print_Titles" localSheetId="2">'24201-2-VRN - Vedlejší ro...'!$81:$81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2" r="J37"/>
  <c r="J36"/>
  <c i="1" r="AY55"/>
  <c i="2" r="J35"/>
  <c i="1" r="AX55"/>
  <c i="2" r="BI345"/>
  <c r="BH345"/>
  <c r="BG345"/>
  <c r="BF345"/>
  <c r="T345"/>
  <c r="T344"/>
  <c r="R345"/>
  <c r="R344"/>
  <c r="P345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F85"/>
  <c r="F83"/>
  <c r="E81"/>
  <c r="J55"/>
  <c r="F54"/>
  <c r="F52"/>
  <c r="E50"/>
  <c r="J21"/>
  <c r="E21"/>
  <c r="J85"/>
  <c r="J20"/>
  <c r="J18"/>
  <c r="E18"/>
  <c r="F55"/>
  <c r="J17"/>
  <c r="J12"/>
  <c r="J83"/>
  <c r="E7"/>
  <c r="E79"/>
  <c i="1" r="L50"/>
  <c r="AM50"/>
  <c r="AM49"/>
  <c r="L49"/>
  <c r="AM47"/>
  <c r="L47"/>
  <c r="L45"/>
  <c r="L44"/>
  <c i="2" r="J340"/>
  <c r="J327"/>
  <c r="BK318"/>
  <c r="J310"/>
  <c r="BK302"/>
  <c r="J294"/>
  <c r="J286"/>
  <c r="BK278"/>
  <c r="J271"/>
  <c r="J263"/>
  <c r="BK254"/>
  <c r="BK247"/>
  <c r="J242"/>
  <c r="BK234"/>
  <c r="J226"/>
  <c r="J220"/>
  <c r="J210"/>
  <c r="BK202"/>
  <c r="J196"/>
  <c r="BK188"/>
  <c r="BK178"/>
  <c r="J170"/>
  <c r="BK162"/>
  <c r="J153"/>
  <c r="J147"/>
  <c r="J139"/>
  <c r="J131"/>
  <c r="BK123"/>
  <c r="BK115"/>
  <c r="BK112"/>
  <c r="BK105"/>
  <c r="BK94"/>
  <c r="BK333"/>
  <c r="BK329"/>
  <c r="J324"/>
  <c r="J320"/>
  <c r="J312"/>
  <c r="J304"/>
  <c r="J296"/>
  <c r="J288"/>
  <c r="BK280"/>
  <c r="BK272"/>
  <c r="J265"/>
  <c r="J256"/>
  <c r="J248"/>
  <c r="J240"/>
  <c r="J232"/>
  <c r="BK224"/>
  <c r="BK216"/>
  <c r="J208"/>
  <c r="J200"/>
  <c r="BK192"/>
  <c r="J186"/>
  <c r="J178"/>
  <c r="BK170"/>
  <c r="J162"/>
  <c r="BK153"/>
  <c r="BK145"/>
  <c r="J137"/>
  <c r="BK129"/>
  <c r="J121"/>
  <c r="BK113"/>
  <c r="J107"/>
  <c r="BK96"/>
  <c i="3" r="J90"/>
  <c r="J85"/>
  <c r="BK89"/>
  <c i="2" r="J338"/>
  <c r="J329"/>
  <c r="BK320"/>
  <c r="BK312"/>
  <c r="BK304"/>
  <c r="BK296"/>
  <c r="BK288"/>
  <c r="J280"/>
  <c r="J272"/>
  <c r="BK265"/>
  <c r="BK256"/>
  <c r="BK248"/>
  <c r="J244"/>
  <c r="J236"/>
  <c r="BK228"/>
  <c r="BK218"/>
  <c r="J212"/>
  <c r="BK204"/>
  <c r="J190"/>
  <c r="J180"/>
  <c r="J172"/>
  <c r="BK164"/>
  <c r="J155"/>
  <c r="J141"/>
  <c r="BK137"/>
  <c r="J129"/>
  <c r="BK119"/>
  <c r="BK114"/>
  <c r="BK111"/>
  <c r="BK103"/>
  <c r="BK92"/>
  <c r="J345"/>
  <c r="J342"/>
  <c r="BK338"/>
  <c r="J330"/>
  <c r="J322"/>
  <c r="J314"/>
  <c r="BK306"/>
  <c r="BK298"/>
  <c r="J290"/>
  <c r="BK282"/>
  <c r="J274"/>
  <c r="J267"/>
  <c r="J258"/>
  <c r="J250"/>
  <c r="BK242"/>
  <c r="J234"/>
  <c r="BK226"/>
  <c r="J218"/>
  <c r="BK210"/>
  <c r="J202"/>
  <c r="J194"/>
  <c r="BK186"/>
  <c r="BK180"/>
  <c r="BK172"/>
  <c r="J164"/>
  <c r="BK155"/>
  <c r="BK147"/>
  <c r="BK139"/>
  <c r="BK131"/>
  <c r="J123"/>
  <c r="J115"/>
  <c r="J109"/>
  <c r="BK99"/>
  <c i="3" r="BK91"/>
  <c r="BK90"/>
  <c i="2" r="J336"/>
  <c r="BK330"/>
  <c r="BK322"/>
  <c r="BK314"/>
  <c r="J306"/>
  <c r="J298"/>
  <c r="BK290"/>
  <c r="J282"/>
  <c r="BK274"/>
  <c r="BK267"/>
  <c r="BK258"/>
  <c r="BK250"/>
  <c r="J245"/>
  <c r="J238"/>
  <c r="J230"/>
  <c r="J224"/>
  <c r="BK214"/>
  <c r="BK206"/>
  <c r="BK198"/>
  <c r="J192"/>
  <c r="BK182"/>
  <c r="BK174"/>
  <c r="BK166"/>
  <c r="J157"/>
  <c r="BK149"/>
  <c r="J143"/>
  <c r="J135"/>
  <c r="J127"/>
  <c r="BK121"/>
  <c r="J114"/>
  <c r="BK109"/>
  <c r="J99"/>
  <c i="1" r="AS54"/>
  <c i="2" r="BK316"/>
  <c r="J308"/>
  <c r="J300"/>
  <c r="BK292"/>
  <c r="J284"/>
  <c r="J276"/>
  <c r="BK269"/>
  <c r="J260"/>
  <c r="J252"/>
  <c r="BK244"/>
  <c r="BK236"/>
  <c r="J228"/>
  <c r="BK220"/>
  <c r="BK212"/>
  <c r="J204"/>
  <c r="BK196"/>
  <c r="J188"/>
  <c r="J182"/>
  <c r="J174"/>
  <c r="J166"/>
  <c r="BK157"/>
  <c r="J149"/>
  <c r="BK141"/>
  <c r="BK133"/>
  <c r="J125"/>
  <c r="BK116"/>
  <c r="J111"/>
  <c r="J103"/>
  <c r="J92"/>
  <c i="3" r="J89"/>
  <c r="J91"/>
  <c r="BK85"/>
  <c i="2" r="J333"/>
  <c r="BK324"/>
  <c r="J316"/>
  <c r="BK308"/>
  <c r="BK300"/>
  <c r="J292"/>
  <c r="BK284"/>
  <c r="BK276"/>
  <c r="J269"/>
  <c r="BK260"/>
  <c r="BK252"/>
  <c r="J247"/>
  <c r="BK240"/>
  <c r="BK232"/>
  <c r="BK222"/>
  <c r="J216"/>
  <c r="BK208"/>
  <c r="BK200"/>
  <c r="BK194"/>
  <c r="J184"/>
  <c r="J176"/>
  <c r="BK168"/>
  <c r="BK160"/>
  <c r="J151"/>
  <c r="J145"/>
  <c r="J133"/>
  <c r="BK125"/>
  <c r="J116"/>
  <c r="J113"/>
  <c r="BK107"/>
  <c r="J96"/>
  <c r="BK345"/>
  <c r="BK342"/>
  <c r="BK340"/>
  <c r="BK336"/>
  <c r="BK327"/>
  <c r="J318"/>
  <c r="BK310"/>
  <c r="J302"/>
  <c r="BK294"/>
  <c r="BK286"/>
  <c r="J278"/>
  <c r="BK271"/>
  <c r="BK263"/>
  <c r="J254"/>
  <c r="BK245"/>
  <c r="BK238"/>
  <c r="BK230"/>
  <c r="J222"/>
  <c r="J214"/>
  <c r="J206"/>
  <c r="J198"/>
  <c r="BK190"/>
  <c r="BK184"/>
  <c r="BK176"/>
  <c r="J168"/>
  <c r="J160"/>
  <c r="BK151"/>
  <c r="BK143"/>
  <c r="BK135"/>
  <c r="BK127"/>
  <c r="J119"/>
  <c r="J112"/>
  <c r="J105"/>
  <c r="J94"/>
  <c i="3" r="J88"/>
  <c r="BK88"/>
  <c i="2" l="1" r="P91"/>
  <c r="P90"/>
  <c r="R91"/>
  <c r="R90"/>
  <c r="BK102"/>
  <c r="J102"/>
  <c r="J63"/>
  <c r="R102"/>
  <c r="T102"/>
  <c r="P118"/>
  <c r="T118"/>
  <c r="P159"/>
  <c r="T159"/>
  <c r="P262"/>
  <c r="R262"/>
  <c r="BK326"/>
  <c r="J326"/>
  <c r="J67"/>
  <c r="R326"/>
  <c r="BK332"/>
  <c r="J332"/>
  <c r="J68"/>
  <c r="R332"/>
  <c r="BK91"/>
  <c r="J91"/>
  <c r="J61"/>
  <c r="T91"/>
  <c r="T90"/>
  <c r="P102"/>
  <c r="BK118"/>
  <c r="J118"/>
  <c r="J64"/>
  <c r="R118"/>
  <c r="BK159"/>
  <c r="J159"/>
  <c r="J65"/>
  <c r="R159"/>
  <c r="BK262"/>
  <c r="J262"/>
  <c r="J66"/>
  <c r="T262"/>
  <c r="P326"/>
  <c r="T326"/>
  <c r="P332"/>
  <c r="T332"/>
  <c i="3" r="BK87"/>
  <c r="J87"/>
  <c r="J62"/>
  <c r="P87"/>
  <c r="P83"/>
  <c r="P82"/>
  <c i="1" r="AU56"/>
  <c i="3" r="R87"/>
  <c r="R83"/>
  <c r="R82"/>
  <c r="T87"/>
  <c r="T83"/>
  <c r="T82"/>
  <c i="2" r="BK344"/>
  <c r="J344"/>
  <c r="J69"/>
  <c i="3" r="BK84"/>
  <c r="J84"/>
  <c r="J61"/>
  <c r="F55"/>
  <c r="E72"/>
  <c r="BE88"/>
  <c r="BE90"/>
  <c r="J52"/>
  <c r="BE85"/>
  <c r="BE89"/>
  <c r="BE91"/>
  <c i="2" r="E48"/>
  <c r="J52"/>
  <c r="J54"/>
  <c r="F86"/>
  <c r="BE94"/>
  <c r="BE96"/>
  <c r="BE112"/>
  <c r="BE115"/>
  <c r="BE116"/>
  <c r="BE125"/>
  <c r="BE127"/>
  <c r="BE131"/>
  <c r="BE133"/>
  <c r="BE137"/>
  <c r="BE139"/>
  <c r="BE141"/>
  <c r="BE143"/>
  <c r="BE145"/>
  <c r="BE149"/>
  <c r="BE151"/>
  <c r="BE153"/>
  <c r="BE155"/>
  <c r="BE157"/>
  <c r="BE160"/>
  <c r="BE168"/>
  <c r="BE174"/>
  <c r="BE178"/>
  <c r="BE182"/>
  <c r="BE184"/>
  <c r="BE188"/>
  <c r="BE190"/>
  <c r="BE194"/>
  <c r="BE198"/>
  <c r="BE208"/>
  <c r="BE210"/>
  <c r="BE214"/>
  <c r="BE218"/>
  <c r="BE222"/>
  <c r="BE224"/>
  <c r="BE228"/>
  <c r="BE234"/>
  <c r="BE236"/>
  <c r="BE240"/>
  <c r="BE245"/>
  <c r="BE267"/>
  <c r="BE269"/>
  <c r="BE271"/>
  <c r="BE278"/>
  <c r="BE280"/>
  <c r="BE286"/>
  <c r="BE290"/>
  <c r="BE292"/>
  <c r="BE296"/>
  <c r="BE302"/>
  <c r="BE304"/>
  <c r="BE308"/>
  <c r="BE316"/>
  <c r="BE324"/>
  <c r="BE327"/>
  <c r="BE336"/>
  <c r="BE340"/>
  <c r="BE342"/>
  <c r="BE345"/>
  <c r="BE92"/>
  <c r="BE99"/>
  <c r="BE103"/>
  <c r="BE105"/>
  <c r="BE107"/>
  <c r="BE109"/>
  <c r="BE111"/>
  <c r="BE113"/>
  <c r="BE114"/>
  <c r="BE119"/>
  <c r="BE121"/>
  <c r="BE123"/>
  <c r="BE129"/>
  <c r="BE135"/>
  <c r="BE147"/>
  <c r="BE162"/>
  <c r="BE164"/>
  <c r="BE166"/>
  <c r="BE170"/>
  <c r="BE172"/>
  <c r="BE176"/>
  <c r="BE180"/>
  <c r="BE186"/>
  <c r="BE192"/>
  <c r="BE196"/>
  <c r="BE200"/>
  <c r="BE202"/>
  <c r="BE204"/>
  <c r="BE206"/>
  <c r="BE212"/>
  <c r="BE216"/>
  <c r="BE220"/>
  <c r="BE226"/>
  <c r="BE230"/>
  <c r="BE232"/>
  <c r="BE238"/>
  <c r="BE242"/>
  <c r="BE244"/>
  <c r="BE247"/>
  <c r="BE248"/>
  <c r="BE250"/>
  <c r="BE252"/>
  <c r="BE254"/>
  <c r="BE256"/>
  <c r="BE258"/>
  <c r="BE260"/>
  <c r="BE263"/>
  <c r="BE265"/>
  <c r="BE272"/>
  <c r="BE274"/>
  <c r="BE276"/>
  <c r="BE282"/>
  <c r="BE284"/>
  <c r="BE288"/>
  <c r="BE294"/>
  <c r="BE298"/>
  <c r="BE300"/>
  <c r="BE306"/>
  <c r="BE310"/>
  <c r="BE312"/>
  <c r="BE314"/>
  <c r="BE318"/>
  <c r="BE320"/>
  <c r="BE322"/>
  <c r="BE329"/>
  <c r="BE330"/>
  <c r="BE333"/>
  <c r="BE338"/>
  <c r="F35"/>
  <c i="1" r="BB55"/>
  <c i="3" r="F34"/>
  <c i="1" r="BA56"/>
  <c i="3" r="F35"/>
  <c i="1" r="BB56"/>
  <c i="3" r="F37"/>
  <c i="1" r="BD56"/>
  <c i="2" r="F37"/>
  <c i="1" r="BD55"/>
  <c i="2" r="J34"/>
  <c i="1" r="AW55"/>
  <c i="3" r="J34"/>
  <c i="1" r="AW56"/>
  <c i="3" r="F36"/>
  <c i="1" r="BC56"/>
  <c i="2" r="F34"/>
  <c i="1" r="BA55"/>
  <c i="2" r="F36"/>
  <c i="1" r="BC55"/>
  <c i="2" l="1" r="P101"/>
  <c r="T101"/>
  <c r="T89"/>
  <c r="R101"/>
  <c r="R89"/>
  <c r="P89"/>
  <c i="1" r="AU55"/>
  <c i="2" r="BK90"/>
  <c r="J90"/>
  <c r="J60"/>
  <c i="3" r="BK83"/>
  <c r="J83"/>
  <c r="J60"/>
  <c i="2" r="BK101"/>
  <c r="J101"/>
  <c r="J62"/>
  <c i="1" r="AU54"/>
  <c r="BC54"/>
  <c r="W32"/>
  <c r="BD54"/>
  <c r="W33"/>
  <c r="BB54"/>
  <c r="W31"/>
  <c r="BA54"/>
  <c r="AW54"/>
  <c r="AK30"/>
  <c i="3" r="F33"/>
  <c i="1" r="AZ56"/>
  <c i="3" r="J33"/>
  <c i="1" r="AV56"/>
  <c r="AT56"/>
  <c i="2" r="J33"/>
  <c i="1" r="AV55"/>
  <c r="AT55"/>
  <c i="2" r="F33"/>
  <c i="1" r="AZ55"/>
  <c i="2" l="1" r="BK89"/>
  <c r="J89"/>
  <c r="J59"/>
  <c i="3" r="BK82"/>
  <c r="J82"/>
  <c r="J59"/>
  <c i="1" r="AZ54"/>
  <c r="W29"/>
  <c r="AX54"/>
  <c r="W30"/>
  <c r="AY54"/>
  <c i="3" l="1" r="J30"/>
  <c i="1" r="AG56"/>
  <c i="2" r="J30"/>
  <c i="1" r="AG55"/>
  <c r="AN55"/>
  <c r="AV54"/>
  <c r="AK29"/>
  <c i="2" l="1" r="J39"/>
  <c i="3" r="J39"/>
  <c i="1" r="AN56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<sst xmlns="http://schemas.openxmlformats.org/spreadsheetml/2006/main">
  <si>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</si>
  <si>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</si>
  <si>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</si>
  <si>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</si>
  <si>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</si>
  <si>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{94212463-d043-4d72-8e31-8b11b06ae8e0}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</si>
  <si>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</si>
  <si>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</si>
  <si>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</si>
  <si>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</si>
  <si>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</si>
  <si>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</si>
  <si>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</si>
  <si>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</si>
  <si>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24201-2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</si>
  <si>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</si>
  <si>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</si>
  <si>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Ubytovna a restaurace Lorec - výměna rozvodů vody</t>
  </si>
  <si>
    <t>KSO:</t>
  </si>
  <si>
    <t/>
  </si>
  <si>
    <t>CC-CZ:</t>
  </si>
  <si>
    <t>Místo:</t>
  </si>
  <si>
    <t>U Lorce č.p. 57, Kutná Hora</t>
  </si>
  <si>
    <t>Datum:</t>
  </si>
  <si>
    <t>9. 5. 2024</t>
  </si>
  <si>
    <t>Zadavatel:</t>
  </si>
  <si>
    <t>IČ:</t>
  </si>
  <si>
    <t>Město Kutná Hora, Havlíčkovo nám. 552, K. Hora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</si>
  <si>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</si>
  <si>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</si>
  <si>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</si>
  <si>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</si>
  <si>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</si>
  <si>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</si>
  <si>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</si>
  <si>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Kutnohorská stavební s.r.o., Benešova 316 KH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</si>
  <si>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</si>
  <si>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</si>
  <si>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</si>
  <si>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</si>
  <si>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</si>
  <si>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</si>
  <si>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</si>
  <si>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</si>
  <si>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</si>
  <si>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</si>
  <si>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</si>
  <si>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</si>
  <si>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</si>
  <si>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</si>
  <si>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</si>
  <si>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</si>
  <si>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</si>
  <si>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</si>
  <si>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</si>
  <si>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</si>
  <si>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</si>
  <si>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</si>
  <si>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</si>
  <si>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</si>
  <si>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</si>
  <si>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</si>
  <si>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</si>
  <si>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</si>
  <si>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</si>
  <si>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</si>
  <si>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</si>
  <si>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</si>
  <si>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</si>
  <si>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</si>
  <si>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</si>
  <si>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</si>
  <si>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</si>
  <si>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</si>
  <si>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</si>
  <si>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</si>
  <si>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</si>
  <si>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24201-2-ZT</t>
  </si>
  <si>
    <t>Zdravotní technika</t>
  </si>
  <si>
    <t>STA</t>
  </si>
  <si>
    <t>1</t>
  </si>
  <si>
    <t>{eb98ae84-ab3c-4cfd-9a3a-4819adfb915f}</t>
  </si>
  <si>
    <t>2</t>
  </si>
  <si>
    <t>24201-2-VRN</t>
  </si>
  <si>
    <t>Vedlejší rozpočtové náklady</t>
  </si>
  <si>
    <t>{c7ad9c91-dd31-452f-bda4-ea90be12ee61}</t>
  </si>
  <si>
    <t>KRYCÍ LIST SOUPISU PRACÍ</t>
  </si>
  <si>
    <t>Objekt:</t>
  </si>
  <si>
    <t>24201-2-ZT - Zdravotní technika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</si>
  <si>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</si>
  <si>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</si>
  <si>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</si>
  <si>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</si>
  <si>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</si>
  <si>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</si>
  <si>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</si>
  <si>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</si>
  <si>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</si>
  <si>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</si>
  <si>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</si>
  <si>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</si>
  <si>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763 - Konstrukce suché výstavby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</si>
  <si>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</si>
  <si>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</si>
  <si>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</si>
  <si>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</si>
  <si>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</si>
  <si>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</si>
  <si>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</si>
  <si>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</si>
  <si>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</si>
  <si>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</si>
  <si>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</si>
  <si>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</si>
  <si>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</si>
  <si>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</si>
  <si>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</si>
  <si>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</si>
  <si>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</si>
  <si>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</si>
  <si>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</si>
  <si>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</si>
  <si>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997013151</t>
  </si>
  <si>
    <t>Vnitrostaveništní doprava suti a vybouraných hmot vodorovně do 50 m svisle s omezením mechanizace pro budovy a haly výšky do 6 m</t>
  </si>
  <si>
    <t>t</t>
  </si>
  <si>
    <t>CS ÚRS 2024 01</t>
  </si>
  <si>
    <t>4</t>
  </si>
  <si>
    <t>-387064241</t>
  </si>
  <si>
    <t>Online PSC</t>
  </si>
  <si>
    <t>https://podminky.urs.cz/item/CS_URS_2024_01/997013151</t>
  </si>
  <si>
    <t>997013501</t>
  </si>
  <si>
    <t>Odvoz suti a vybouraných hmot na skládku nebo meziskládku se složením, na vzdálenost do 1 km</t>
  </si>
  <si>
    <t>1027127717</t>
  </si>
  <si>
    <t>https://podminky.urs.cz/item/CS_URS_2024_01/997013501</t>
  </si>
  <si>
    <t>3</t>
  </si>
  <si>
    <t>997013509</t>
  </si>
  <si>
    <t>Odvoz suti a vybouraných hmot na skládku nebo meziskládku se složením, na vzdálenost Příplatek k ceně za každý další i započatý 1 km přes 1 km</t>
  </si>
  <si>
    <t>1913097943</t>
  </si>
  <si>
    <t>https://podminky.urs.cz/item/CS_URS_2024_01/997013509</t>
  </si>
  <si>
    <t>VV</t>
  </si>
  <si>
    <t>7,911*10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</si>
  <si>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</si>
  <si>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</si>
  <si>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2094243556</t>
  </si>
  <si>
    <t>https://podminky.urs.cz/item/CS_URS_2024_01/997013631</t>
  </si>
  <si>
    <t>PSV</t>
  </si>
  <si>
    <t>Práce a dodávky PSV</t>
  </si>
  <si>
    <t>713</t>
  </si>
  <si>
    <t>Izolace tepelné</t>
  </si>
  <si>
    <t>5</t>
  </si>
  <si>
    <t>713420843</t>
  </si>
  <si>
    <t>Odstranění tepelné izolace potrubí, ohybů, armatur a přírub rohožemi v pletivu s povrchovou úpravou pletivem spojených ocelovým drátem potrubí, tloušťka izolace přes 50 mm</t>
  </si>
  <si>
    <t>m</t>
  </si>
  <si>
    <t>16</t>
  </si>
  <si>
    <t>-407327602</t>
  </si>
  <si>
    <t>https://podminky.urs.cz/item/CS_URS_2024_01/713420843</t>
  </si>
  <si>
    <t>6</t>
  </si>
  <si>
    <t>713420853</t>
  </si>
  <si>
    <t>Odstranění tepelné izolace potrubí, ohybů, armatur a přírub rohožemi v pletivu s povrchovou úpravou pletivem spojených ocelovým drátem ohybů, tloušťka izolace přes 50 mm</t>
  </si>
  <si>
    <t>-760532281</t>
  </si>
  <si>
    <t>https://podminky.urs.cz/item/CS_URS_2024_01/713420853</t>
  </si>
  <si>
    <t>7</t>
  </si>
  <si>
    <t>713463311</t>
  </si>
  <si>
    <t>Montáž izolace tepelné potrubí a ohybů tvarovkami nebo deskami potrubními pouzdry s povrchovou úpravou hliníkovou fólií se samolepícím přesahem (izolační materiál ve specifikaci) přelepenými samolepící hliníkovou páskou potrubí jednovrstvá D do 50 mm</t>
  </si>
  <si>
    <t>1345635305</t>
  </si>
  <si>
    <t>https://podminky.urs.cz/item/CS_URS_2024_01/713463311</t>
  </si>
  <si>
    <t>8</t>
  </si>
  <si>
    <t>713463315</t>
  </si>
  <si>
    <t>Montáž izolace tepelné potrubí a ohybů tvarovkami nebo deskami potrubními pouzdry s povrchovou úpravou hliníkovou fólií se samolepícím přesahem (izolační materiál ve specifikaci) přelepenými samolepící hliníkovou páskou ohybů jednovrstvá D do 50 mm</t>
  </si>
  <si>
    <t>-1775867161</t>
  </si>
  <si>
    <t>https://podminky.urs.cz/item/CS_URS_2024_01/713463315</t>
  </si>
  <si>
    <t>9</t>
  </si>
  <si>
    <t>M</t>
  </si>
  <si>
    <t>63154530</t>
  </si>
  <si>
    <t>pouzdro izolační potrubní z minerální vlny s Al fólií max. 250/100°C 22/30mm</t>
  </si>
  <si>
    <t>256</t>
  </si>
  <si>
    <t>64</t>
  </si>
  <si>
    <t>-1907124726</t>
  </si>
  <si>
    <t>10</t>
  </si>
  <si>
    <t>63154531</t>
  </si>
  <si>
    <t>pouzdro izolační potrubní z minerální vlny s Al fólií max. 250/100°C 28/30mm</t>
  </si>
  <si>
    <t>-556370461</t>
  </si>
  <si>
    <t>11</t>
  </si>
  <si>
    <t>63154532</t>
  </si>
  <si>
    <t>pouzdro izolační potrubní z minerální vlny s Al fólií max. 250/100°C 35/30mm</t>
  </si>
  <si>
    <t>-1234150653</t>
  </si>
  <si>
    <t>63154573</t>
  </si>
  <si>
    <t>pouzdro izolační potrubní z minerální vlny s Al fólií max. 250/100°C 42/40mm</t>
  </si>
  <si>
    <t>-687007736</t>
  </si>
  <si>
    <t>13</t>
  </si>
  <si>
    <t>63154022</t>
  </si>
  <si>
    <t>pouzdro izolační potrubní z minerální vlny s Al fólií max. 250/100°C 54/50mm</t>
  </si>
  <si>
    <t>832210740</t>
  </si>
  <si>
    <t>14</t>
  </si>
  <si>
    <t>998713203</t>
  </si>
  <si>
    <t>Přesun hmot pro izolace tepelné stanovený procentní sazbou (%) z ceny vodorovná dopravní vzdálenost do 50 m s užitím mechanizace v objektech výšky přes 12 do 24 m</t>
  </si>
  <si>
    <t>%</t>
  </si>
  <si>
    <t>-1440571989</t>
  </si>
  <si>
    <t>https://podminky.urs.cz/item/CS_URS_2024_01/998713203</t>
  </si>
  <si>
    <t>721</t>
  </si>
  <si>
    <t>Zdravotechnika - vnitřní kanalizace</t>
  </si>
  <si>
    <t>15</t>
  </si>
  <si>
    <t>721100902</t>
  </si>
  <si>
    <t>Opravy potrubí hrdlového přetěsnění hrdla odpadního potrubí do DN 100</t>
  </si>
  <si>
    <t>kus</t>
  </si>
  <si>
    <t>-241803975</t>
  </si>
  <si>
    <t>https://podminky.urs.cz/item/CS_URS_2024_01/721100902</t>
  </si>
  <si>
    <t>721140802</t>
  </si>
  <si>
    <t>Demontáž potrubí z litinových trub odpadních nebo dešťových do DN 100</t>
  </si>
  <si>
    <t>1120845921</t>
  </si>
  <si>
    <t>https://podminky.urs.cz/item/CS_URS_2024_01/721140802</t>
  </si>
  <si>
    <t>17</t>
  </si>
  <si>
    <t>721140913</t>
  </si>
  <si>
    <t>Opravy odpadního potrubí litinového propojení dosavadního potrubí DN 75</t>
  </si>
  <si>
    <t>1451836729</t>
  </si>
  <si>
    <t>https://podminky.urs.cz/item/CS_URS_2024_01/721140913</t>
  </si>
  <si>
    <t>18</t>
  </si>
  <si>
    <t>721140915</t>
  </si>
  <si>
    <t>Opravy odpadního potrubí litinového propojení dosavadního potrubí DN 100</t>
  </si>
  <si>
    <t>2010643626</t>
  </si>
  <si>
    <t>https://podminky.urs.cz/item/CS_URS_2024_01/721140915</t>
  </si>
  <si>
    <t>19</t>
  </si>
  <si>
    <t>721171803</t>
  </si>
  <si>
    <t>Demontáž potrubí z novodurových trub odpadních nebo připojovacích do D 75</t>
  </si>
  <si>
    <t>192199532</t>
  </si>
  <si>
    <t>https://podminky.urs.cz/item/CS_URS_2024_01/721171803</t>
  </si>
  <si>
    <t>20</t>
  </si>
  <si>
    <t>721171808</t>
  </si>
  <si>
    <t>Demontáž potrubí z novodurových trub odpadních nebo připojovacích přes 75 do D 114</t>
  </si>
  <si>
    <t>-1750102692</t>
  </si>
  <si>
    <t>https://podminky.urs.cz/item/CS_URS_2024_01/721171808</t>
  </si>
  <si>
    <t>721174004</t>
  </si>
  <si>
    <t>Potrubí z trub polypropylenových svodné (ležaté) DN 75</t>
  </si>
  <si>
    <t>1055451463</t>
  </si>
  <si>
    <t>https://podminky.urs.cz/item/CS_URS_2024_01/721174004</t>
  </si>
  <si>
    <t>22</t>
  </si>
  <si>
    <t>721174005</t>
  </si>
  <si>
    <t>Potrubí z trub polypropylenových svodné (ležaté) DN 110</t>
  </si>
  <si>
    <t>1907174449</t>
  </si>
  <si>
    <t>https://podminky.urs.cz/item/CS_URS_2024_01/721174005</t>
  </si>
  <si>
    <t>23</t>
  </si>
  <si>
    <t>721174025</t>
  </si>
  <si>
    <t>Potrubí z trub polypropylenových odpadní (svislé) DN 110</t>
  </si>
  <si>
    <t>-1012707825</t>
  </si>
  <si>
    <t>https://podminky.urs.cz/item/CS_URS_2024_01/721174025</t>
  </si>
  <si>
    <t>24</t>
  </si>
  <si>
    <t>721174042</t>
  </si>
  <si>
    <t>Potrubí z plastových trub polypropylenové připojovací DN 40</t>
  </si>
  <si>
    <t>497852413</t>
  </si>
  <si>
    <t>https://podminky.urs.cz/item/CS_URS_2024_01/721174042</t>
  </si>
  <si>
    <t>25</t>
  </si>
  <si>
    <t>721174043</t>
  </si>
  <si>
    <t>Potrubí z plastových trub polypropylenové připojovací DN 50</t>
  </si>
  <si>
    <t>63619479</t>
  </si>
  <si>
    <t>https://podminky.urs.cz/item/CS_URS_2024_01/721174043</t>
  </si>
  <si>
    <t>26</t>
  </si>
  <si>
    <t>721194104</t>
  </si>
  <si>
    <t>Vyměření přípojek na potrubí vyvedení a upevnění odpadních výpustek DN 40</t>
  </si>
  <si>
    <t>-515103561</t>
  </si>
  <si>
    <t>https://podminky.urs.cz/item/CS_URS_2024_01/721194104</t>
  </si>
  <si>
    <t>27</t>
  </si>
  <si>
    <t>721194105</t>
  </si>
  <si>
    <t>Vyměření přípojek na potrubí vyvedení a upevnění odpadních výpustek DN 50</t>
  </si>
  <si>
    <t>1778794179</t>
  </si>
  <si>
    <t>https://podminky.urs.cz/item/CS_URS_2024_01/721194105</t>
  </si>
  <si>
    <t>28</t>
  </si>
  <si>
    <t>721194109</t>
  </si>
  <si>
    <t>Vyměření přípojek na potrubí vyvedení a upevnění odpadních výpustek DN 100</t>
  </si>
  <si>
    <t>-784595300</t>
  </si>
  <si>
    <t>https://podminky.urs.cz/item/CS_URS_2024_01/721194109</t>
  </si>
  <si>
    <t>29</t>
  </si>
  <si>
    <t>721210812</t>
  </si>
  <si>
    <t>Demontáž kanalizačního příslušenství vpustí podlahových z kyselinovzdorné kameniny DN 70</t>
  </si>
  <si>
    <t>-2101830069</t>
  </si>
  <si>
    <t>https://podminky.urs.cz/item/CS_URS_2024_01/721210812</t>
  </si>
  <si>
    <t>30</t>
  </si>
  <si>
    <t>721212123</t>
  </si>
  <si>
    <t>Odtokové sprchové žlaby se zápachovou uzávěrkou a krycím roštem délky 800 mm</t>
  </si>
  <si>
    <t>-1130421194</t>
  </si>
  <si>
    <t>https://podminky.urs.cz/item/CS_URS_2024_01/721212123</t>
  </si>
  <si>
    <t>31</t>
  </si>
  <si>
    <t>721226513</t>
  </si>
  <si>
    <t>Zápachové uzávěrky podomítkové (Pe) s krycí deskou pro pračku a myčku DN 40/50 s přípojem vody a elektřiny</t>
  </si>
  <si>
    <t>-1069626262</t>
  </si>
  <si>
    <t>https://podminky.urs.cz/item/CS_URS_2024_01/721226513</t>
  </si>
  <si>
    <t>32</t>
  </si>
  <si>
    <t>721274103</t>
  </si>
  <si>
    <t>Ventily přivzdušňovací odpadních potrubí venkovní DN 110</t>
  </si>
  <si>
    <t>-243717712</t>
  </si>
  <si>
    <t>https://podminky.urs.cz/item/CS_URS_2024_01/721274103</t>
  </si>
  <si>
    <t>33</t>
  </si>
  <si>
    <t>721290111</t>
  </si>
  <si>
    <t>Zkouška těsnosti kanalizace v objektech vodou do DN 125</t>
  </si>
  <si>
    <t>-739098192</t>
  </si>
  <si>
    <t>https://podminky.urs.cz/item/CS_URS_2024_01/721290111</t>
  </si>
  <si>
    <t>34</t>
  </si>
  <si>
    <t>998721203</t>
  </si>
  <si>
    <t>Přesun hmot pro vnitřní kanalizaci stanovený procentní sazbou (%) z ceny vodorovná dopravní vzdálenost do 50 m základní v objektech výšky přes 12 do 24 m</t>
  </si>
  <si>
    <t>120317895</t>
  </si>
  <si>
    <t>https://podminky.urs.cz/item/CS_URS_2024_01/998721203</t>
  </si>
  <si>
    <t>722</t>
  </si>
  <si>
    <t>Zdravotechnika - vnitřní vodovod</t>
  </si>
  <si>
    <t>35</t>
  </si>
  <si>
    <t>722130801</t>
  </si>
  <si>
    <t>Demontáž potrubí z ocelových trubek pozinkovaných závitových do DN 25</t>
  </si>
  <si>
    <t>1405187658</t>
  </si>
  <si>
    <t>https://podminky.urs.cz/item/CS_URS_2024_01/722130801</t>
  </si>
  <si>
    <t>36</t>
  </si>
  <si>
    <t>722130803</t>
  </si>
  <si>
    <t>Demontáž potrubí z ocelových trubek pozinkovaných závitových přes 40 do DN 50</t>
  </si>
  <si>
    <t>-1620926132</t>
  </si>
  <si>
    <t>https://podminky.urs.cz/item/CS_URS_2024_01/722130803</t>
  </si>
  <si>
    <t>37</t>
  </si>
  <si>
    <t>722130805</t>
  </si>
  <si>
    <t>Demontáž potrubí z ocelových trubek pozinkovaných závitových DN 80</t>
  </si>
  <si>
    <t>-1885469856</t>
  </si>
  <si>
    <t>https://podminky.urs.cz/item/CS_URS_2024_01/722130805</t>
  </si>
  <si>
    <t>38</t>
  </si>
  <si>
    <t>722130913</t>
  </si>
  <si>
    <t>Opravy vodovodního potrubí z ocelových trubek pozinkovaných závitových přeřezání ocelové trubky do DN 25</t>
  </si>
  <si>
    <t>-2050149597</t>
  </si>
  <si>
    <t>https://podminky.urs.cz/item/CS_URS_2024_01/722130913</t>
  </si>
  <si>
    <t>39</t>
  </si>
  <si>
    <t>722130916</t>
  </si>
  <si>
    <t>Opravy vodovodního potrubí z ocelových trubek pozinkovaných závitových přeřezání ocelové trubky přes 25 do DN 50</t>
  </si>
  <si>
    <t>1167317085</t>
  </si>
  <si>
    <t>https://podminky.urs.cz/item/CS_URS_2024_01/722130916</t>
  </si>
  <si>
    <t>40</t>
  </si>
  <si>
    <t>722130919</t>
  </si>
  <si>
    <t>Opravy vodovodního potrubí z ocelových trubek pozinkovaných závitových přeřezání ocelové trubky přes 50 do DN 100</t>
  </si>
  <si>
    <t>681467552</t>
  </si>
  <si>
    <t>https://podminky.urs.cz/item/CS_URS_2024_01/722130919</t>
  </si>
  <si>
    <t>41</t>
  </si>
  <si>
    <t>722160101</t>
  </si>
  <si>
    <t>Potrubí z měděných trubek měkkých, spojovaných měkkým pájením D do 12/1 (připojení stojánkových baterií a nádrží WC)</t>
  </si>
  <si>
    <t>-1718153863</t>
  </si>
  <si>
    <t>https://podminky.urs.cz/item/CS_URS_2024_01/722160101</t>
  </si>
  <si>
    <t>42</t>
  </si>
  <si>
    <t>722170801</t>
  </si>
  <si>
    <t>Demontáž rozvodů vody z plastů do Ø 25 mm</t>
  </si>
  <si>
    <t>1076005409</t>
  </si>
  <si>
    <t>https://podminky.urs.cz/item/CS_URS_2024_01/722170801</t>
  </si>
  <si>
    <t>43</t>
  </si>
  <si>
    <t>722171913</t>
  </si>
  <si>
    <t>Odříznutí trubky nebo tvarovky u rozvodů vody z plastů D přes 20 do 25 mm</t>
  </si>
  <si>
    <t>1811706316</t>
  </si>
  <si>
    <t>https://podminky.urs.cz/item/CS_URS_2024_01/722171913</t>
  </si>
  <si>
    <t>44</t>
  </si>
  <si>
    <t>722171934</t>
  </si>
  <si>
    <t>Výměna trubky, tvarovky, vsazení odbočky na rozvodech vody z plastů D přes 25 do 32 mm</t>
  </si>
  <si>
    <t>1366702953</t>
  </si>
  <si>
    <t>https://podminky.urs.cz/item/CS_URS_2024_01/722171934</t>
  </si>
  <si>
    <t>45</t>
  </si>
  <si>
    <t>722171936</t>
  </si>
  <si>
    <t>Výměna trubky, tvarovky, vsazení odbočky na rozvodech vody z plastů D přes 40 do 50 mm</t>
  </si>
  <si>
    <t>1013034501</t>
  </si>
  <si>
    <t>https://podminky.urs.cz/item/CS_URS_2024_01/722171936</t>
  </si>
  <si>
    <t>46</t>
  </si>
  <si>
    <t>722171937</t>
  </si>
  <si>
    <t>Výměna trubky, tvarovky, vsazení odbočky na rozvodech vody z plastů D přes 50 do 63 mm</t>
  </si>
  <si>
    <t>1013056659</t>
  </si>
  <si>
    <t>https://podminky.urs.cz/item/CS_URS_2024_01/722171937</t>
  </si>
  <si>
    <t>47</t>
  </si>
  <si>
    <t>722174002</t>
  </si>
  <si>
    <t>Potrubí z plastových trubek z polypropylenu (PPR) svařovaných polyfuzně PN 16 (SDR 7,4) D 20 x 2,8</t>
  </si>
  <si>
    <t>2094206980</t>
  </si>
  <si>
    <t>https://podminky.urs.cz/item/CS_URS_2024_01/722174002</t>
  </si>
  <si>
    <t>48</t>
  </si>
  <si>
    <t>722174003</t>
  </si>
  <si>
    <t>Potrubí z plastových trubek z polypropylenu (PPR) svařovaných polyfuzně PN 16 (SDR 7,4) D 25 x 3,5</t>
  </si>
  <si>
    <t>-1361544905</t>
  </si>
  <si>
    <t>https://podminky.urs.cz/item/CS_URS_2024_01/722174003</t>
  </si>
  <si>
    <t>49</t>
  </si>
  <si>
    <t>722174004</t>
  </si>
  <si>
    <t>Potrubí z plastových trubek z polypropylenu PPR svařovaných polyfúzně PN 16 (SDR 7,4) D 32 x 4,4</t>
  </si>
  <si>
    <t>492818106</t>
  </si>
  <si>
    <t>https://podminky.urs.cz/item/CS_URS_2024_01/722174004</t>
  </si>
  <si>
    <t>50</t>
  </si>
  <si>
    <t>722174005</t>
  </si>
  <si>
    <t>Potrubí z plastových trubek z polypropylenu PPR svařovaných polyfúzně PN 16 (SDR 7,4) D 40 x 5,5</t>
  </si>
  <si>
    <t>-851451919</t>
  </si>
  <si>
    <t>https://podminky.urs.cz/item/CS_URS_2024_01/722174005</t>
  </si>
  <si>
    <t>51</t>
  </si>
  <si>
    <t>722174006</t>
  </si>
  <si>
    <t>Potrubí z plastových trubek z polypropylenu PPR svařovaných polyfúzně PN 16 (SDR 7,4) D 50 x 6,9</t>
  </si>
  <si>
    <t>615281220</t>
  </si>
  <si>
    <t>https://podminky.urs.cz/item/CS_URS_2024_01/722174006</t>
  </si>
  <si>
    <t>52</t>
  </si>
  <si>
    <t>722174007</t>
  </si>
  <si>
    <t>Potrubí z plastových trubek z polypropylenu PPR svařovaných polyfúzně PN 16 (SDR 7,4) D 63 x 8,6</t>
  </si>
  <si>
    <t>-429266008</t>
  </si>
  <si>
    <t>https://podminky.urs.cz/item/CS_URS_2024_01/722174007</t>
  </si>
  <si>
    <t>53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</si>
  <si>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</si>
  <si>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</si>
  <si>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-1637754382</t>
  </si>
  <si>
    <t>https://podminky.urs.cz/item/CS_URS_2024_01/722181211</t>
  </si>
  <si>
    <t>54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</si>
  <si>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</si>
  <si>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</si>
  <si>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-16169216</t>
  </si>
  <si>
    <t>https://podminky.urs.cz/item/CS_URS_2024_01/722181212</t>
  </si>
  <si>
    <t>55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</si>
  <si>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</si>
  <si>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</si>
  <si>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-1751899034</t>
  </si>
  <si>
    <t>https://podminky.urs.cz/item/CS_URS_2024_01/722181231</t>
  </si>
  <si>
    <t>56</t>
  </si>
  <si>
    <t>722181232</t>
  </si>
  <si>
    <t>Ochrana potrubí termoizolačními trubicemi z pěnového polyetylenu PE přilepenými v příčných a podélných spojích, tloušťky izolace přes 9 do 13 mm s AL - fólií, vnitřního průměru izolace DN přes 22 do 45 mm</t>
  </si>
  <si>
    <t>210275141</t>
  </si>
  <si>
    <t>https://podminky.urs.cz/item/CS_URS_2024_01/722181232</t>
  </si>
  <si>
    <t>57</t>
  </si>
  <si>
    <t>722181233</t>
  </si>
  <si>
    <t>Ochrana potrubí termoizolačními trubicemi z pěnového polyetylenu PE přilepenými v příčných a podélných spojích, tloušťky izolace přes 9 do 13 mm s AL - fólií, vnitřního průměru izolace DN přes 45 do 63 mm</t>
  </si>
  <si>
    <t>-254082618</t>
  </si>
  <si>
    <t>https://podminky.urs.cz/item/CS_URS_2024_01/722181233</t>
  </si>
  <si>
    <t>58</t>
  </si>
  <si>
    <t>722190401</t>
  </si>
  <si>
    <t>Zřízení přípojek na potrubí vyvedení a upevnění výpustek do DN 25</t>
  </si>
  <si>
    <t>1944570757</t>
  </si>
  <si>
    <t>https://podminky.urs.cz/item/CS_URS_2024_01/722190401</t>
  </si>
  <si>
    <t>59</t>
  </si>
  <si>
    <t>722190901</t>
  </si>
  <si>
    <t>Opravy ostatní uzavření nebo otevření vodovodního potrubí při opravách včetně vypuštění a napuštění</t>
  </si>
  <si>
    <t>941544537</t>
  </si>
  <si>
    <t>https://podminky.urs.cz/item/CS_URS_2024_01/722190901</t>
  </si>
  <si>
    <t>60</t>
  </si>
  <si>
    <t>722220111</t>
  </si>
  <si>
    <t>Armatury s jedním závitem nástěnky pro výtokový ventil G 1/2</t>
  </si>
  <si>
    <t>-658613217</t>
  </si>
  <si>
    <t>https://podminky.urs.cz/item/CS_URS_2024_01/722220111</t>
  </si>
  <si>
    <t>61</t>
  </si>
  <si>
    <t>722220121</t>
  </si>
  <si>
    <t>Armatury s jedním závitem nástěnky pro baterii G 1/2"</t>
  </si>
  <si>
    <t>pár</t>
  </si>
  <si>
    <t>-456333460</t>
  </si>
  <si>
    <t>https://podminky.urs.cz/item/CS_URS_2024_01/722220121</t>
  </si>
  <si>
    <t>62</t>
  </si>
  <si>
    <t>722220851</t>
  </si>
  <si>
    <t>Demontáž armatur závitových s jedním závitem do G 3/4</t>
  </si>
  <si>
    <t>1082854230</t>
  </si>
  <si>
    <t>https://podminky.urs.cz/item/CS_URS_2024_01/722220851</t>
  </si>
  <si>
    <t>63</t>
  </si>
  <si>
    <t>722220855</t>
  </si>
  <si>
    <t>Demontáž armatur závitových s jedním závitem přes 6/4 do G 2 1/2</t>
  </si>
  <si>
    <t>1180987977</t>
  </si>
  <si>
    <t>https://podminky.urs.cz/item/CS_URS_2024_01/722220855</t>
  </si>
  <si>
    <t>722220861</t>
  </si>
  <si>
    <t>Demontáž armatur závitových se dvěma závity do G 3/4</t>
  </si>
  <si>
    <t>1074535878</t>
  </si>
  <si>
    <t>https://podminky.urs.cz/item/CS_URS_2024_01/722220861</t>
  </si>
  <si>
    <t>65</t>
  </si>
  <si>
    <t>722220862</t>
  </si>
  <si>
    <t>Demontáž armatur závitových se dvěma závity přes 3/4 do G 5/4</t>
  </si>
  <si>
    <t>919698682</t>
  </si>
  <si>
    <t>https://podminky.urs.cz/item/CS_URS_2024_01/722220862</t>
  </si>
  <si>
    <t>66</t>
  </si>
  <si>
    <t>722220864</t>
  </si>
  <si>
    <t>Demontáž armatur závitových se dvěma závity G 2</t>
  </si>
  <si>
    <t>225593888</t>
  </si>
  <si>
    <t>https://podminky.urs.cz/item/CS_URS_2024_01/722220864</t>
  </si>
  <si>
    <t>67</t>
  </si>
  <si>
    <t>722220866</t>
  </si>
  <si>
    <t>Demontáž armatur závitových se dvěma závity G 3</t>
  </si>
  <si>
    <t>-1978933355</t>
  </si>
  <si>
    <t>https://podminky.urs.cz/item/CS_URS_2024_01/722220866</t>
  </si>
  <si>
    <t>68</t>
  </si>
  <si>
    <t>722224115</t>
  </si>
  <si>
    <t>Armatury s jedním závitem kohouty plnicí a vypouštěcí PN 10 G 1/2"</t>
  </si>
  <si>
    <t>2024180623</t>
  </si>
  <si>
    <t>https://podminky.urs.cz/item/CS_URS_2024_01/722224115</t>
  </si>
  <si>
    <t>69</t>
  </si>
  <si>
    <t>722232043</t>
  </si>
  <si>
    <t>Armatury se dvěma závity kulové kohouty PN 42 do 185 °C přímé vnitřní závit G 1/2"</t>
  </si>
  <si>
    <t>-1750622329</t>
  </si>
  <si>
    <t>https://podminky.urs.cz/item/CS_URS_2024_01/722232043</t>
  </si>
  <si>
    <t>70</t>
  </si>
  <si>
    <t>722232044</t>
  </si>
  <si>
    <t>Armatury se dvěma závity kulové kohouty PN 42 do 185 °C přímé vnitřní závit G 3/4"</t>
  </si>
  <si>
    <t>1874650583</t>
  </si>
  <si>
    <t>https://podminky.urs.cz/item/CS_URS_2024_01/722232044</t>
  </si>
  <si>
    <t>71</t>
  </si>
  <si>
    <t>722232045</t>
  </si>
  <si>
    <t>Armatury se dvěma závity kulové kohouty PN 42 do 185 °C přímé vnitřní závit G 1"</t>
  </si>
  <si>
    <t>203128197</t>
  </si>
  <si>
    <t>https://podminky.urs.cz/item/CS_URS_2024_01/722232045</t>
  </si>
  <si>
    <t>72</t>
  </si>
  <si>
    <t>722232046</t>
  </si>
  <si>
    <t>Armatury se dvěma závity kulové kohouty PN 42 do 185 °C přímé vnitřní závit G 5/4"</t>
  </si>
  <si>
    <t>981710929</t>
  </si>
  <si>
    <t>https://podminky.urs.cz/item/CS_URS_2024_01/722232046</t>
  </si>
  <si>
    <t>73</t>
  </si>
  <si>
    <t>722232047</t>
  </si>
  <si>
    <t>Armatury se dvěma závity kulové kohouty PN 42 do 185 °C přímé vnitřní závit G 6/4"</t>
  </si>
  <si>
    <t>-561359157</t>
  </si>
  <si>
    <t>https://podminky.urs.cz/item/CS_URS_2024_01/722232047</t>
  </si>
  <si>
    <t>74</t>
  </si>
  <si>
    <t>722232066</t>
  </si>
  <si>
    <t>Armatury se dvěma závity kulové kohouty PN 42 do 185 °C přímé vnitřní závit s vypouštěním G 2"</t>
  </si>
  <si>
    <t>-595139994</t>
  </si>
  <si>
    <t>https://podminky.urs.cz/item/CS_URS_2024_01/722232066</t>
  </si>
  <si>
    <t>75</t>
  </si>
  <si>
    <t>722232104</t>
  </si>
  <si>
    <t>Armatury se dvěma závity kulové kohouty PN 42 do 185 °C přímé vnější a vnitřní závit G 3/4"</t>
  </si>
  <si>
    <t>-188925810</t>
  </si>
  <si>
    <t>https://podminky.urs.cz/item/CS_URS_2024_01/722232104</t>
  </si>
  <si>
    <t>76</t>
  </si>
  <si>
    <t>722239101</t>
  </si>
  <si>
    <t>Armatury se dvěma závity montáž vodovodních armatur se dvěma závity ostatních typů G 1/2"</t>
  </si>
  <si>
    <t>-467293526</t>
  </si>
  <si>
    <t>https://podminky.urs.cz/item/CS_URS_2024_01/722239101</t>
  </si>
  <si>
    <t>77</t>
  </si>
  <si>
    <t>55110845</t>
  </si>
  <si>
    <t xml:space="preserve">Cirkulační ventil ´Honeywell´ Alwa-Kombi-4 DN 15 (V1810Y0015) + termostatický regulační nástavec 50 - 60 °C (VA2400A002) </t>
  </si>
  <si>
    <t>kpl</t>
  </si>
  <si>
    <t>2113521890</t>
  </si>
  <si>
    <t>78</t>
  </si>
  <si>
    <t>722239102</t>
  </si>
  <si>
    <t>Armatury se dvěma závity montáž vodovodních armatur se dvěma závity ostatních typů G 3/4</t>
  </si>
  <si>
    <t>-536940844</t>
  </si>
  <si>
    <t>https://podminky.urs.cz/item/CS_URS_2024_01/722239102</t>
  </si>
  <si>
    <t>79</t>
  </si>
  <si>
    <t>55110846</t>
  </si>
  <si>
    <t xml:space="preserve">Cirkulační ventil ´Honeywell´ Alwa-Kombi-4 DN 20 (V1810Y0020) + termostatický regulační nástavec 50 - 60 °C (VA2400A002) </t>
  </si>
  <si>
    <t>-2144730497</t>
  </si>
  <si>
    <t>80</t>
  </si>
  <si>
    <t>722250132</t>
  </si>
  <si>
    <t>Požární příslušenství a armatury hydrantový systém s tvarově stálou hadicí celoplechový D 25 x 20 m</t>
  </si>
  <si>
    <t>soubor</t>
  </si>
  <si>
    <t>31909956</t>
  </si>
  <si>
    <t>https://podminky.urs.cz/item/CS_URS_2024_01/722250132</t>
  </si>
  <si>
    <t>81</t>
  </si>
  <si>
    <t>722260811</t>
  </si>
  <si>
    <t>Demontáž vodoměrů závitových G 1/2</t>
  </si>
  <si>
    <t>-353840631</t>
  </si>
  <si>
    <t>https://podminky.urs.cz/item/CS_URS_2024_01/722260811</t>
  </si>
  <si>
    <t>82</t>
  </si>
  <si>
    <t>722262211</t>
  </si>
  <si>
    <t>Vodoměry pro vodu do 40°C závitové horizontální jednovtokové suchoběžné G 1/2" x 80 mm Qn 1,5</t>
  </si>
  <si>
    <t>871907013</t>
  </si>
  <si>
    <t>https://podminky.urs.cz/item/CS_URS_2024_01/722262211</t>
  </si>
  <si>
    <t>83</t>
  </si>
  <si>
    <t>722263205</t>
  </si>
  <si>
    <t>Vodoměry pro vodu do 100°C závitové horizontální jednovtokové suchoběžné G 1/2"x 80 mm Qn 1,5</t>
  </si>
  <si>
    <t>-1820690150</t>
  </si>
  <si>
    <t>https://podminky.urs.cz/item/CS_URS_2024_01/722263205</t>
  </si>
  <si>
    <t>84</t>
  </si>
  <si>
    <t>722290226</t>
  </si>
  <si>
    <t>Zkoušky, proplach a desinfekce vodovodního potrubí zkoušky těsnosti vodovodního potrubí závitového do DN 50</t>
  </si>
  <si>
    <t>-1787005866</t>
  </si>
  <si>
    <t>https://podminky.urs.cz/item/CS_URS_2024_01/722290226</t>
  </si>
  <si>
    <t>85</t>
  </si>
  <si>
    <t>722290234</t>
  </si>
  <si>
    <t>Zkoušky, proplach a desinfekce vodovodního potrubí proplach a desinfekce vodovodního potrubí do DN 80</t>
  </si>
  <si>
    <t>-540208880</t>
  </si>
  <si>
    <t>https://podminky.urs.cz/item/CS_URS_2024_01/722290234</t>
  </si>
  <si>
    <t>86</t>
  </si>
  <si>
    <t>998722203</t>
  </si>
  <si>
    <t>Přesun hmot pro vnitřní vodovod stanovený procentní sazbou (%) z ceny vodorovná dopravní vzdálenost do 50 m základní v objektech výšky přes 12 do 24 m</t>
  </si>
  <si>
    <t>-2137172985</t>
  </si>
  <si>
    <t>https://podminky.urs.cz/item/CS_URS_2024_01/998722203</t>
  </si>
  <si>
    <t>725</t>
  </si>
  <si>
    <t>Zdravotechnika - zařizovací předměty</t>
  </si>
  <si>
    <t>87</t>
  </si>
  <si>
    <t>725110811</t>
  </si>
  <si>
    <t>Demontáž klozetů splachovacích s nádrží nebo tlakovým splachovačem</t>
  </si>
  <si>
    <t>-1146150746</t>
  </si>
  <si>
    <t>https://podminky.urs.cz/item/CS_URS_2024_01/725110811</t>
  </si>
  <si>
    <t>88</t>
  </si>
  <si>
    <t>725110814</t>
  </si>
  <si>
    <t>Demontáž klozetů kombi</t>
  </si>
  <si>
    <t>2132454385</t>
  </si>
  <si>
    <t>https://podminky.urs.cz/item/CS_URS_2024_01/725110814</t>
  </si>
  <si>
    <t>89</t>
  </si>
  <si>
    <t>725112022</t>
  </si>
  <si>
    <t>Zařízení záchodů klozety keramické závěsné na nosné stěny s hlubokým splachováním odpad vodorovný</t>
  </si>
  <si>
    <t>795984358</t>
  </si>
  <si>
    <t>https://podminky.urs.cz/item/CS_URS_2024_01/725112022</t>
  </si>
  <si>
    <t>90</t>
  </si>
  <si>
    <t>725119131</t>
  </si>
  <si>
    <t>Zařízení záchodů montáž klozetových sedátek standardních</t>
  </si>
  <si>
    <t>-26693826</t>
  </si>
  <si>
    <t>https://podminky.urs.cz/item/CS_URS_2024_01/725119131</t>
  </si>
  <si>
    <t>91</t>
  </si>
  <si>
    <t>55167394</t>
  </si>
  <si>
    <t>sedátko klozetové duroplastové bílé antibakteriální</t>
  </si>
  <si>
    <t>1980925273</t>
  </si>
  <si>
    <t>92</t>
  </si>
  <si>
    <t>725121529</t>
  </si>
  <si>
    <t>Pisoárové záchodky keramické automatické s teplotním snímačem</t>
  </si>
  <si>
    <t>-325792222</t>
  </si>
  <si>
    <t>https://podminky.urs.cz/item/CS_URS_2024_01/725121529</t>
  </si>
  <si>
    <t>93</t>
  </si>
  <si>
    <t>725122817</t>
  </si>
  <si>
    <t>Demontáž pisoárů bez nádrže s rohovým ventilem s 1 záchodkem</t>
  </si>
  <si>
    <t>1220029534</t>
  </si>
  <si>
    <t>https://podminky.urs.cz/item/CS_URS_2024_01/725122817</t>
  </si>
  <si>
    <t>94</t>
  </si>
  <si>
    <t>725210821</t>
  </si>
  <si>
    <t>Demontáž umyvadel bez výtokových armatur umyvadel</t>
  </si>
  <si>
    <t>413070555</t>
  </si>
  <si>
    <t>https://podminky.urs.cz/item/CS_URS_2024_01/725210821</t>
  </si>
  <si>
    <t>95</t>
  </si>
  <si>
    <t>725211622</t>
  </si>
  <si>
    <t>Umyvadla keramická bez výtokových armatur se zápachovou uzávěrkou připevněná na stěnu šrouby bílá se sloupem 550 mm</t>
  </si>
  <si>
    <t>1880009055</t>
  </si>
  <si>
    <t>https://podminky.urs.cz/item/CS_URS_2024_01/725211622</t>
  </si>
  <si>
    <t>96</t>
  </si>
  <si>
    <t>725211701</t>
  </si>
  <si>
    <t>Umyvadla keramická bílá bez výtokových armatur připevněná na stěnu šrouby malá (umývátka) stěnová 400 mm</t>
  </si>
  <si>
    <t>1643181056</t>
  </si>
  <si>
    <t>https://podminky.urs.cz/item/CS_URS_2024_01/725211701</t>
  </si>
  <si>
    <t>97</t>
  </si>
  <si>
    <t>725240812</t>
  </si>
  <si>
    <t>Demontáž sprchových kabin a vaniček bez výtokových armatur vaniček</t>
  </si>
  <si>
    <t>-1425027660</t>
  </si>
  <si>
    <t>https://podminky.urs.cz/item/CS_URS_2024_01/725240812</t>
  </si>
  <si>
    <t>98</t>
  </si>
  <si>
    <t>725310821</t>
  </si>
  <si>
    <t>Demontáž dřezů jednodílných bez výtokových armatur na konzolách</t>
  </si>
  <si>
    <t>225278413</t>
  </si>
  <si>
    <t>https://podminky.urs.cz/item/CS_URS_2024_01/725310821</t>
  </si>
  <si>
    <t>99</t>
  </si>
  <si>
    <t>725310828</t>
  </si>
  <si>
    <t>Demontáž dřezů jednodílných bez výtokových armatur velkokuchyňských</t>
  </si>
  <si>
    <t>406330713</t>
  </si>
  <si>
    <t>https://podminky.urs.cz/item/CS_URS_2024_01/725310828</t>
  </si>
  <si>
    <t>100</t>
  </si>
  <si>
    <t>725320828</t>
  </si>
  <si>
    <t>Demontáž dřezů dvojitých bez výtokových armatur velkokuchyňských</t>
  </si>
  <si>
    <t>25534528</t>
  </si>
  <si>
    <t>https://podminky.urs.cz/item/CS_URS_2024_01/725320828</t>
  </si>
  <si>
    <t>101</t>
  </si>
  <si>
    <t>725330840</t>
  </si>
  <si>
    <t>Demontáž výlevek bez výtokových armatur a bez nádrže a splachovacího potrubí ocelových nebo litinových</t>
  </si>
  <si>
    <t>984658941</t>
  </si>
  <si>
    <t>https://podminky.urs.cz/item/CS_URS_2024_01/725330840</t>
  </si>
  <si>
    <t>102</t>
  </si>
  <si>
    <t>725331111</t>
  </si>
  <si>
    <t>Výlevky bez výtokových armatur a splachovací nádrže keramické se sklopnou plastovou mřížkou 425 mm</t>
  </si>
  <si>
    <t>1922046353</t>
  </si>
  <si>
    <t>https://podminky.urs.cz/item/CS_URS_2024_01/725331111</t>
  </si>
  <si>
    <t>103</t>
  </si>
  <si>
    <t>725810811</t>
  </si>
  <si>
    <t>Demontáž výtokových ventilů nástěnných</t>
  </si>
  <si>
    <t>1615897954</t>
  </si>
  <si>
    <t>https://podminky.urs.cz/item/CS_URS_2024_01/725810811</t>
  </si>
  <si>
    <t>104</t>
  </si>
  <si>
    <t>725813111</t>
  </si>
  <si>
    <t>Ventily rohové bez připojovací trubičky nebo flexi hadičky G 1/2</t>
  </si>
  <si>
    <t>-1170128057</t>
  </si>
  <si>
    <t>https://podminky.urs.cz/item/CS_URS_2024_01/725813111</t>
  </si>
  <si>
    <t>105</t>
  </si>
  <si>
    <t>725813112</t>
  </si>
  <si>
    <t xml:space="preserve">Ventily rohové bez připojovací trubičky nebo flexi hadičky pračkové G 3/4 </t>
  </si>
  <si>
    <t>-1149411770</t>
  </si>
  <si>
    <t>https://podminky.urs.cz/item/CS_URS_2024_01/725813112</t>
  </si>
  <si>
    <t>106</t>
  </si>
  <si>
    <t>725819402</t>
  </si>
  <si>
    <t>Ventily montáž ventilů ostatních typů rohových bez připojovací trubičky G 1/2"</t>
  </si>
  <si>
    <t>-1986796206</t>
  </si>
  <si>
    <t>https://podminky.urs.cz/item/CS_URS_2024_01/725819402</t>
  </si>
  <si>
    <t>107</t>
  </si>
  <si>
    <t>725820801</t>
  </si>
  <si>
    <t>Demontáž baterií nástěnných do G 3/4</t>
  </si>
  <si>
    <t>1393983435</t>
  </si>
  <si>
    <t>https://podminky.urs.cz/item/CS_URS_2024_01/725820801</t>
  </si>
  <si>
    <t>108</t>
  </si>
  <si>
    <t>725821312</t>
  </si>
  <si>
    <t>Baterie dřezové nástěnné pákové s otáčivým kulatým ústím a délkou ramínka 300 mm</t>
  </si>
  <si>
    <t>1314052755</t>
  </si>
  <si>
    <t>https://podminky.urs.cz/item/CS_URS_2024_01/725821312</t>
  </si>
  <si>
    <t>109</t>
  </si>
  <si>
    <t>725821325</t>
  </si>
  <si>
    <t>Baterie dřezové stojánkové pákové s otáčivým ústím a délkou ramínka 220 mm</t>
  </si>
  <si>
    <t>-560620639</t>
  </si>
  <si>
    <t>https://podminky.urs.cz/item/CS_URS_2024_01/725821325</t>
  </si>
  <si>
    <t>110</t>
  </si>
  <si>
    <t>725822611</t>
  </si>
  <si>
    <t>Baterie umyvadlové stojánkové pákové bez výpusti</t>
  </si>
  <si>
    <t>1691039746</t>
  </si>
  <si>
    <t>https://podminky.urs.cz/item/CS_URS_2024_01/725822611</t>
  </si>
  <si>
    <t>111</t>
  </si>
  <si>
    <t>725841312</t>
  </si>
  <si>
    <t>Baterie sprchové nástěnné pákové</t>
  </si>
  <si>
    <t>-1500755327</t>
  </si>
  <si>
    <t>https://podminky.urs.cz/item/CS_URS_2024_01/725841312</t>
  </si>
  <si>
    <t>112</t>
  </si>
  <si>
    <t>725860811</t>
  </si>
  <si>
    <t>Demontáž zápachových uzávěrek pro zařizovací předměty jednoduchých</t>
  </si>
  <si>
    <t>-1266524298</t>
  </si>
  <si>
    <t>https://podminky.urs.cz/item/CS_URS_2024_01/725860811</t>
  </si>
  <si>
    <t>113</t>
  </si>
  <si>
    <t>725860812</t>
  </si>
  <si>
    <t>Demontáž zápachových uzávěrek pro zařizovací předměty dvojitých</t>
  </si>
  <si>
    <t>856229669</t>
  </si>
  <si>
    <t>https://podminky.urs.cz/item/CS_URS_2024_01/725860812</t>
  </si>
  <si>
    <t>114</t>
  </si>
  <si>
    <t>725861102</t>
  </si>
  <si>
    <t>Zápachové uzávěrky zařizovacích předmětů pro umyvadla DN 40</t>
  </si>
  <si>
    <t>-1811254125</t>
  </si>
  <si>
    <t>https://podminky.urs.cz/item/CS_URS_2024_01/725861102</t>
  </si>
  <si>
    <t>115</t>
  </si>
  <si>
    <t>725865411</t>
  </si>
  <si>
    <t>Zápachové uzávěrky zařizovacích předmětů pro pisoáry DN 32/40</t>
  </si>
  <si>
    <t>-204121268</t>
  </si>
  <si>
    <t>https://podminky.urs.cz/item/CS_URS_2024_01/725865411</t>
  </si>
  <si>
    <t>116</t>
  </si>
  <si>
    <t>725980122</t>
  </si>
  <si>
    <t>Dvířka 20/20</t>
  </si>
  <si>
    <t>-919693263</t>
  </si>
  <si>
    <t>https://podminky.urs.cz/item/CS_URS_2024_01/725980122</t>
  </si>
  <si>
    <t>117</t>
  </si>
  <si>
    <t>725980123</t>
  </si>
  <si>
    <t>Dvířka 30/30</t>
  </si>
  <si>
    <t>-2060327718</t>
  </si>
  <si>
    <t>https://podminky.urs.cz/item/CS_URS_2024_01/725980123</t>
  </si>
  <si>
    <t>118</t>
  </si>
  <si>
    <t>998725203</t>
  </si>
  <si>
    <t>Přesun hmot pro zařizovací předměty stanovený procentní sazbou (%) z ceny vodorovná dopravní vzdálenost do 50 m základní v objektech výšky přes 12 do 24 m</t>
  </si>
  <si>
    <t>-1452089802</t>
  </si>
  <si>
    <t>https://podminky.urs.cz/item/CS_URS_2024_01/998725203</t>
  </si>
  <si>
    <t>726</t>
  </si>
  <si>
    <t>Zdravotechnika - předstěnové instalace</t>
  </si>
  <si>
    <t>119</t>
  </si>
  <si>
    <t>726131041</t>
  </si>
  <si>
    <t>Předstěnové instalační systémy do lehkých stěn s kovovou konstrukcí pro závěsné klozety ovládání zepředu, stavební výšky 1120 mm (součástí modulu je připojovací armatura)</t>
  </si>
  <si>
    <t>-1644515052</t>
  </si>
  <si>
    <t>https://podminky.urs.cz/item/CS_URS_2024_01/726131041</t>
  </si>
  <si>
    <t>120</t>
  </si>
  <si>
    <t>28619412</t>
  </si>
  <si>
    <t>koleno připojovací PE-HD 90° se zásuvným hrdlem D 110/90</t>
  </si>
  <si>
    <t>-1470834017</t>
  </si>
  <si>
    <t>121</t>
  </si>
  <si>
    <t>998726213</t>
  </si>
  <si>
    <t>Přesun hmot pro instalační prefabrikáty stanovený procentní sazbou (%) z ceny vodorovná dopravní vzdálenost do 50 m základní v objektech výšky přes 12 do 24 m</t>
  </si>
  <si>
    <t>-151141648</t>
  </si>
  <si>
    <t>https://podminky.urs.cz/item/CS_URS_2024_01/998726213</t>
  </si>
  <si>
    <t>763</t>
  </si>
  <si>
    <t>Konstrukce suché výstavby</t>
  </si>
  <si>
    <t>122</t>
  </si>
  <si>
    <t>763131412</t>
  </si>
  <si>
    <t>Podhled ze sádrokartonových desek dvouvrstvá zavěšená spodní konstrukce z ocelových profilů CD, UD jednoduše opláštěná deskou standardní A, tl. 12,5 mm, s izolací</t>
  </si>
  <si>
    <t>m2</t>
  </si>
  <si>
    <t>-1005042921</t>
  </si>
  <si>
    <t>https://podminky.urs.cz/item/CS_URS_2024_01/763131412</t>
  </si>
  <si>
    <t>123</t>
  </si>
  <si>
    <t>763131831</t>
  </si>
  <si>
    <t>Demontáž podhledu nebo samostatného požárního předělu ze sádrokartonových desek s nosnou konstrukcí jednovrstvou z ocelových profilů, opláštění jednoduché</t>
  </si>
  <si>
    <t>-1812507294</t>
  </si>
  <si>
    <t>https://podminky.urs.cz/item/CS_URS_2024_01/763131831</t>
  </si>
  <si>
    <t>124</t>
  </si>
  <si>
    <t>763431011</t>
  </si>
  <si>
    <t>Montáž podhledu minerálního včetně zavěšeného roštu polozapuštěného s panely vyjímatelnými, velikosti panelů do 0,36 m2</t>
  </si>
  <si>
    <t>-1041367006</t>
  </si>
  <si>
    <t>https://podminky.urs.cz/item/CS_URS_2024_01/763431011</t>
  </si>
  <si>
    <t>125</t>
  </si>
  <si>
    <t>59036522</t>
  </si>
  <si>
    <t>deska podhledová minerální polodrážka hladká perforovaná bílá 15x600x600mm</t>
  </si>
  <si>
    <t>1112388124</t>
  </si>
  <si>
    <t>45*1,05 'Přepočtené koeficientem množství</t>
  </si>
  <si>
    <t>126</t>
  </si>
  <si>
    <t>763431802</t>
  </si>
  <si>
    <t>Demontáž podhledu minerálního na zavěšeném na roštu polozapuštěném</t>
  </si>
  <si>
    <t>821205333</t>
  </si>
  <si>
    <t>https://podminky.urs.cz/item/CS_URS_2024_01/763431802</t>
  </si>
  <si>
    <t>HZS</t>
  </si>
  <si>
    <t>Hodinové zúčtovací sazby</t>
  </si>
  <si>
    <t>127</t>
  </si>
  <si>
    <t>HZS2491</t>
  </si>
  <si>
    <t>HZS profesí PSV zednické výpomoci a pomocné práce- drážky ve stěnách (voda cca 190 m, kanal. cca 140 m), v podlahách (voda cca 2 m, kanal. cca 8 m), prostupy stropy cca 25x, úprava nik pro hydranty (8x), vyspravení, začištění (též po dmtž)</t>
  </si>
  <si>
    <t>hod</t>
  </si>
  <si>
    <t>512</t>
  </si>
  <si>
    <t>533235431</t>
  </si>
  <si>
    <t>https://podminky.urs.cz/item/CS_URS_2024_01/HZS2491</t>
  </si>
  <si>
    <t>24201-2-VRN - Vedlejší rozpočtové náklady</t>
  </si>
  <si>
    <t>Město Kutná Hora, Havlíčkovo nám. 552</t>
  </si>
  <si>
    <t>45144788</t>
  </si>
  <si>
    <t>ing Karela,Hádek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</si>
  <si>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</si>
  <si>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</si>
  <si>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</si>
  <si>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</si>
  <si>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VRN1</t>
  </si>
  <si>
    <t>Průzkumné, geodetické a projektové práce</t>
  </si>
  <si>
    <t>013254000</t>
  </si>
  <si>
    <t>Dokumentace skutečného provedení stavby</t>
  </si>
  <si>
    <t>…</t>
  </si>
  <si>
    <t>CS ÚRS 2023 01</t>
  </si>
  <si>
    <t>1024</t>
  </si>
  <si>
    <t>292585906</t>
  </si>
  <si>
    <t>https://podminky.urs.cz/item/CS_URS_2023_01/013254000</t>
  </si>
  <si>
    <t>VRN3</t>
  </si>
  <si>
    <t>Zařízení staveniště</t>
  </si>
  <si>
    <t>032903000</t>
  </si>
  <si>
    <t>Zařízení staveniště vybavení staveniště náklady na provoz a údržbu vybavení staveniště</t>
  </si>
  <si>
    <t>665376531</t>
  </si>
  <si>
    <t>034103000</t>
  </si>
  <si>
    <t>Zařízení staveniště zabezpečení staveniště energie pro zařízení staveniště</t>
  </si>
  <si>
    <t>-1146751427</t>
  </si>
  <si>
    <t>034703000</t>
  </si>
  <si>
    <t>Zařízení staveniště zabezpečení staveniště osvětlení staveniště</t>
  </si>
  <si>
    <t>1912364654</t>
  </si>
  <si>
    <t>039103000</t>
  </si>
  <si>
    <t>Zařízení staveniště zrušení zařízení staveniště rozebrání, bourání a odvoz</t>
  </si>
  <si>
    <t>-362087887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</si>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</sst>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013151" TargetMode="External" /><Relationship Id="rId2" Type="http://schemas.openxmlformats.org/officeDocument/2006/relationships/hyperlink" Target="https://podminky.urs.cz/item/CS_URS_2024_01/997013501" TargetMode="External" /><Relationship Id="rId3" Type="http://schemas.openxmlformats.org/officeDocument/2006/relationships/hyperlink" Target="https://podminky.urs.cz/item/CS_URS_2024_01/997013509" TargetMode="External" /><Relationship Id="rId4" Type="http://schemas.openxmlformats.org/officeDocument/2006/relationships/hyperlink" Target="https://podminky.urs.cz/item/CS_URS_2024_01/997013631" TargetMode="External" /><Relationship Id="rId5" Type="http://schemas.openxmlformats.org/officeDocument/2006/relationships/hyperlink" Target="https://podminky.urs.cz/item/CS_URS_2024_01/713420843" TargetMode="External" /><Relationship Id="rId6" Type="http://schemas.openxmlformats.org/officeDocument/2006/relationships/hyperlink" Target="https://podminky.urs.cz/item/CS_URS_2024_01/713420853" TargetMode="External" /><Relationship Id="rId7" Type="http://schemas.openxmlformats.org/officeDocument/2006/relationships/hyperlink" Target="https://podminky.urs.cz/item/CS_URS_2024_01/713463311" TargetMode="External" /><Relationship Id="rId8" Type="http://schemas.openxmlformats.org/officeDocument/2006/relationships/hyperlink" Target="https://podminky.urs.cz/item/CS_URS_2024_01/713463315" TargetMode="External" /><Relationship Id="rId9" Type="http://schemas.openxmlformats.org/officeDocument/2006/relationships/hyperlink" Target="https://podminky.urs.cz/item/CS_URS_2024_01/998713203" TargetMode="External" /><Relationship Id="rId10" Type="http://schemas.openxmlformats.org/officeDocument/2006/relationships/hyperlink" Target="https://podminky.urs.cz/item/CS_URS_2024_01/721100902" TargetMode="External" /><Relationship Id="rId11" Type="http://schemas.openxmlformats.org/officeDocument/2006/relationships/hyperlink" Target="https://podminky.urs.cz/item/CS_URS_2024_01/721140802" TargetMode="External" /><Relationship Id="rId12" Type="http://schemas.openxmlformats.org/officeDocument/2006/relationships/hyperlink" Target="https://podminky.urs.cz/item/CS_URS_2024_01/721140913" TargetMode="External" /><Relationship Id="rId13" Type="http://schemas.openxmlformats.org/officeDocument/2006/relationships/hyperlink" Target="https://podminky.urs.cz/item/CS_URS_2024_01/721140915" TargetMode="External" /><Relationship Id="rId14" Type="http://schemas.openxmlformats.org/officeDocument/2006/relationships/hyperlink" Target="https://podminky.urs.cz/item/CS_URS_2024_01/721171803" TargetMode="External" /><Relationship Id="rId15" Type="http://schemas.openxmlformats.org/officeDocument/2006/relationships/hyperlink" Target="https://podminky.urs.cz/item/CS_URS_2024_01/721171808" TargetMode="External" /><Relationship Id="rId16" Type="http://schemas.openxmlformats.org/officeDocument/2006/relationships/hyperlink" Target="https://podminky.urs.cz/item/CS_URS_2024_01/721174004" TargetMode="External" /><Relationship Id="rId17" Type="http://schemas.openxmlformats.org/officeDocument/2006/relationships/hyperlink" Target="https://podminky.urs.cz/item/CS_URS_2024_01/721174005" TargetMode="External" /><Relationship Id="rId18" Type="http://schemas.openxmlformats.org/officeDocument/2006/relationships/hyperlink" Target="https://podminky.urs.cz/item/CS_URS_2024_01/721174025" TargetMode="External" /><Relationship Id="rId19" Type="http://schemas.openxmlformats.org/officeDocument/2006/relationships/hyperlink" Target="https://podminky.urs.cz/item/CS_URS_2024_01/721174042" TargetMode="External" /><Relationship Id="rId20" Type="http://schemas.openxmlformats.org/officeDocument/2006/relationships/hyperlink" Target="https://podminky.urs.cz/item/CS_URS_2024_01/721174043" TargetMode="External" /><Relationship Id="rId21" Type="http://schemas.openxmlformats.org/officeDocument/2006/relationships/hyperlink" Target="https://podminky.urs.cz/item/CS_URS_2024_01/721194104" TargetMode="External" /><Relationship Id="rId22" Type="http://schemas.openxmlformats.org/officeDocument/2006/relationships/hyperlink" Target="https://podminky.urs.cz/item/CS_URS_2024_01/721194105" TargetMode="External" /><Relationship Id="rId23" Type="http://schemas.openxmlformats.org/officeDocument/2006/relationships/hyperlink" Target="https://podminky.urs.cz/item/CS_URS_2024_01/721194109" TargetMode="External" /><Relationship Id="rId24" Type="http://schemas.openxmlformats.org/officeDocument/2006/relationships/hyperlink" Target="https://podminky.urs.cz/item/CS_URS_2024_01/721210812" TargetMode="External" /><Relationship Id="rId25" Type="http://schemas.openxmlformats.org/officeDocument/2006/relationships/hyperlink" Target="https://podminky.urs.cz/item/CS_URS_2024_01/721212123" TargetMode="External" /><Relationship Id="rId26" Type="http://schemas.openxmlformats.org/officeDocument/2006/relationships/hyperlink" Target="https://podminky.urs.cz/item/CS_URS_2024_01/721226513" TargetMode="External" /><Relationship Id="rId27" Type="http://schemas.openxmlformats.org/officeDocument/2006/relationships/hyperlink" Target="https://podminky.urs.cz/item/CS_URS_2024_01/721274103" TargetMode="External" /><Relationship Id="rId28" Type="http://schemas.openxmlformats.org/officeDocument/2006/relationships/hyperlink" Target="https://podminky.urs.cz/item/CS_URS_2024_01/721290111" TargetMode="External" /><Relationship Id="rId29" Type="http://schemas.openxmlformats.org/officeDocument/2006/relationships/hyperlink" Target="https://podminky.urs.cz/item/CS_URS_2024_01/998721203" TargetMode="External" /><Relationship Id="rId30" Type="http://schemas.openxmlformats.org/officeDocument/2006/relationships/hyperlink" Target="https://podminky.urs.cz/item/CS_URS_2024_01/722130801" TargetMode="External" /><Relationship Id="rId31" Type="http://schemas.openxmlformats.org/officeDocument/2006/relationships/hyperlink" Target="https://podminky.urs.cz/item/CS_URS_2024_01/722130803" TargetMode="External" /><Relationship Id="rId32" Type="http://schemas.openxmlformats.org/officeDocument/2006/relationships/hyperlink" Target="https://podminky.urs.cz/item/CS_URS_2024_01/722130805" TargetMode="External" /><Relationship Id="rId33" Type="http://schemas.openxmlformats.org/officeDocument/2006/relationships/hyperlink" Target="https://podminky.urs.cz/item/CS_URS_2024_01/722130913" TargetMode="External" /><Relationship Id="rId34" Type="http://schemas.openxmlformats.org/officeDocument/2006/relationships/hyperlink" Target="https://podminky.urs.cz/item/CS_URS_2024_01/722130916" TargetMode="External" /><Relationship Id="rId35" Type="http://schemas.openxmlformats.org/officeDocument/2006/relationships/hyperlink" Target="https://podminky.urs.cz/item/CS_URS_2024_01/722130919" TargetMode="External" /><Relationship Id="rId36" Type="http://schemas.openxmlformats.org/officeDocument/2006/relationships/hyperlink" Target="https://podminky.urs.cz/item/CS_URS_2024_01/722160101" TargetMode="External" /><Relationship Id="rId37" Type="http://schemas.openxmlformats.org/officeDocument/2006/relationships/hyperlink" Target="https://podminky.urs.cz/item/CS_URS_2024_01/722170801" TargetMode="External" /><Relationship Id="rId38" Type="http://schemas.openxmlformats.org/officeDocument/2006/relationships/hyperlink" Target="https://podminky.urs.cz/item/CS_URS_2024_01/722171913" TargetMode="External" /><Relationship Id="rId39" Type="http://schemas.openxmlformats.org/officeDocument/2006/relationships/hyperlink" Target="https://podminky.urs.cz/item/CS_URS_2024_01/722171934" TargetMode="External" /><Relationship Id="rId40" Type="http://schemas.openxmlformats.org/officeDocument/2006/relationships/hyperlink" Target="https://podminky.urs.cz/item/CS_URS_2024_01/722171936" TargetMode="External" /><Relationship Id="rId41" Type="http://schemas.openxmlformats.org/officeDocument/2006/relationships/hyperlink" Target="https://podminky.urs.cz/item/CS_URS_2024_01/722171937" TargetMode="External" /><Relationship Id="rId42" Type="http://schemas.openxmlformats.org/officeDocument/2006/relationships/hyperlink" Target="https://podminky.urs.cz/item/CS_URS_2024_01/722174002" TargetMode="External" /><Relationship Id="rId43" Type="http://schemas.openxmlformats.org/officeDocument/2006/relationships/hyperlink" Target="https://podminky.urs.cz/item/CS_URS_2024_01/722174003" TargetMode="External" /><Relationship Id="rId44" Type="http://schemas.openxmlformats.org/officeDocument/2006/relationships/hyperlink" Target="https://podminky.urs.cz/item/CS_URS_2024_01/722174004" TargetMode="External" /><Relationship Id="rId45" Type="http://schemas.openxmlformats.org/officeDocument/2006/relationships/hyperlink" Target="https://podminky.urs.cz/item/CS_URS_2024_01/722174005" TargetMode="External" /><Relationship Id="rId46" Type="http://schemas.openxmlformats.org/officeDocument/2006/relationships/hyperlink" Target="https://podminky.urs.cz/item/CS_URS_2024_01/722174006" TargetMode="External" /><Relationship Id="rId47" Type="http://schemas.openxmlformats.org/officeDocument/2006/relationships/hyperlink" Target="https://podminky.urs.cz/item/CS_URS_2024_01/722174007" TargetMode="External" /><Relationship Id="rId48" Type="http://schemas.openxmlformats.org/officeDocument/2006/relationships/hyperlink" Target="https://podminky.urs.cz/item/CS_URS_2024_01/722181211" TargetMode="External" /><Relationship Id="rId49" Type="http://schemas.openxmlformats.org/officeDocument/2006/relationships/hyperlink" Target="https://podminky.urs.cz/item/CS_URS_2024_01/722181212" TargetMode="External" /><Relationship Id="rId50" Type="http://schemas.openxmlformats.org/officeDocument/2006/relationships/hyperlink" Target="https://podminky.urs.cz/item/CS_URS_2024_01/722181231" TargetMode="External" /><Relationship Id="rId51" Type="http://schemas.openxmlformats.org/officeDocument/2006/relationships/hyperlink" Target="https://podminky.urs.cz/item/CS_URS_2024_01/722181232" TargetMode="External" /><Relationship Id="rId52" Type="http://schemas.openxmlformats.org/officeDocument/2006/relationships/hyperlink" Target="https://podminky.urs.cz/item/CS_URS_2024_01/722181233" TargetMode="External" /><Relationship Id="rId53" Type="http://schemas.openxmlformats.org/officeDocument/2006/relationships/hyperlink" Target="https://podminky.urs.cz/item/CS_URS_2024_01/722190401" TargetMode="External" /><Relationship Id="rId54" Type="http://schemas.openxmlformats.org/officeDocument/2006/relationships/hyperlink" Target="https://podminky.urs.cz/item/CS_URS_2024_01/722190901" TargetMode="External" /><Relationship Id="rId55" Type="http://schemas.openxmlformats.org/officeDocument/2006/relationships/hyperlink" Target="https://podminky.urs.cz/item/CS_URS_2024_01/722220111" TargetMode="External" /><Relationship Id="rId56" Type="http://schemas.openxmlformats.org/officeDocument/2006/relationships/hyperlink" Target="https://podminky.urs.cz/item/CS_URS_2024_01/722220121" TargetMode="External" /><Relationship Id="rId57" Type="http://schemas.openxmlformats.org/officeDocument/2006/relationships/hyperlink" Target="https://podminky.urs.cz/item/CS_URS_2024_01/722220851" TargetMode="External" /><Relationship Id="rId58" Type="http://schemas.openxmlformats.org/officeDocument/2006/relationships/hyperlink" Target="https://podminky.urs.cz/item/CS_URS_2024_01/722220855" TargetMode="External" /><Relationship Id="rId59" Type="http://schemas.openxmlformats.org/officeDocument/2006/relationships/hyperlink" Target="https://podminky.urs.cz/item/CS_URS_2024_01/722220861" TargetMode="External" /><Relationship Id="rId60" Type="http://schemas.openxmlformats.org/officeDocument/2006/relationships/hyperlink" Target="https://podminky.urs.cz/item/CS_URS_2024_01/722220862" TargetMode="External" /><Relationship Id="rId61" Type="http://schemas.openxmlformats.org/officeDocument/2006/relationships/hyperlink" Target="https://podminky.urs.cz/item/CS_URS_2024_01/722220864" TargetMode="External" /><Relationship Id="rId62" Type="http://schemas.openxmlformats.org/officeDocument/2006/relationships/hyperlink" Target="https://podminky.urs.cz/item/CS_URS_2024_01/722220866" TargetMode="External" /><Relationship Id="rId63" Type="http://schemas.openxmlformats.org/officeDocument/2006/relationships/hyperlink" Target="https://podminky.urs.cz/item/CS_URS_2024_01/722224115" TargetMode="External" /><Relationship Id="rId64" Type="http://schemas.openxmlformats.org/officeDocument/2006/relationships/hyperlink" Target="https://podminky.urs.cz/item/CS_URS_2024_01/722232043" TargetMode="External" /><Relationship Id="rId65" Type="http://schemas.openxmlformats.org/officeDocument/2006/relationships/hyperlink" Target="https://podminky.urs.cz/item/CS_URS_2024_01/722232044" TargetMode="External" /><Relationship Id="rId66" Type="http://schemas.openxmlformats.org/officeDocument/2006/relationships/hyperlink" Target="https://podminky.urs.cz/item/CS_URS_2024_01/722232045" TargetMode="External" /><Relationship Id="rId67" Type="http://schemas.openxmlformats.org/officeDocument/2006/relationships/hyperlink" Target="https://podminky.urs.cz/item/CS_URS_2024_01/722232046" TargetMode="External" /><Relationship Id="rId68" Type="http://schemas.openxmlformats.org/officeDocument/2006/relationships/hyperlink" Target="https://podminky.urs.cz/item/CS_URS_2024_01/722232047" TargetMode="External" /><Relationship Id="rId69" Type="http://schemas.openxmlformats.org/officeDocument/2006/relationships/hyperlink" Target="https://podminky.urs.cz/item/CS_URS_2024_01/722232066" TargetMode="External" /><Relationship Id="rId70" Type="http://schemas.openxmlformats.org/officeDocument/2006/relationships/hyperlink" Target="https://podminky.urs.cz/item/CS_URS_2024_01/722232104" TargetMode="External" /><Relationship Id="rId71" Type="http://schemas.openxmlformats.org/officeDocument/2006/relationships/hyperlink" Target="https://podminky.urs.cz/item/CS_URS_2024_01/722239101" TargetMode="External" /><Relationship Id="rId72" Type="http://schemas.openxmlformats.org/officeDocument/2006/relationships/hyperlink" Target="https://podminky.urs.cz/item/CS_URS_2024_01/722239102" TargetMode="External" /><Relationship Id="rId73" Type="http://schemas.openxmlformats.org/officeDocument/2006/relationships/hyperlink" Target="https://podminky.urs.cz/item/CS_URS_2024_01/722250132" TargetMode="External" /><Relationship Id="rId74" Type="http://schemas.openxmlformats.org/officeDocument/2006/relationships/hyperlink" Target="https://podminky.urs.cz/item/CS_URS_2024_01/722260811" TargetMode="External" /><Relationship Id="rId75" Type="http://schemas.openxmlformats.org/officeDocument/2006/relationships/hyperlink" Target="https://podminky.urs.cz/item/CS_URS_2024_01/722262211" TargetMode="External" /><Relationship Id="rId76" Type="http://schemas.openxmlformats.org/officeDocument/2006/relationships/hyperlink" Target="https://podminky.urs.cz/item/CS_URS_2024_01/722263205" TargetMode="External" /><Relationship Id="rId77" Type="http://schemas.openxmlformats.org/officeDocument/2006/relationships/hyperlink" Target="https://podminky.urs.cz/item/CS_URS_2024_01/722290226" TargetMode="External" /><Relationship Id="rId78" Type="http://schemas.openxmlformats.org/officeDocument/2006/relationships/hyperlink" Target="https://podminky.urs.cz/item/CS_URS_2024_01/722290234" TargetMode="External" /><Relationship Id="rId79" Type="http://schemas.openxmlformats.org/officeDocument/2006/relationships/hyperlink" Target="https://podminky.urs.cz/item/CS_URS_2024_01/998722203" TargetMode="External" /><Relationship Id="rId80" Type="http://schemas.openxmlformats.org/officeDocument/2006/relationships/hyperlink" Target="https://podminky.urs.cz/item/CS_URS_2024_01/725110811" TargetMode="External" /><Relationship Id="rId81" Type="http://schemas.openxmlformats.org/officeDocument/2006/relationships/hyperlink" Target="https://podminky.urs.cz/item/CS_URS_2024_01/725110814" TargetMode="External" /><Relationship Id="rId82" Type="http://schemas.openxmlformats.org/officeDocument/2006/relationships/hyperlink" Target="https://podminky.urs.cz/item/CS_URS_2024_01/725112022" TargetMode="External" /><Relationship Id="rId83" Type="http://schemas.openxmlformats.org/officeDocument/2006/relationships/hyperlink" Target="https://podminky.urs.cz/item/CS_URS_2024_01/725119131" TargetMode="External" /><Relationship Id="rId84" Type="http://schemas.openxmlformats.org/officeDocument/2006/relationships/hyperlink" Target="https://podminky.urs.cz/item/CS_URS_2024_01/725121529" TargetMode="External" /><Relationship Id="rId85" Type="http://schemas.openxmlformats.org/officeDocument/2006/relationships/hyperlink" Target="https://podminky.urs.cz/item/CS_URS_2024_01/725122817" TargetMode="External" /><Relationship Id="rId86" Type="http://schemas.openxmlformats.org/officeDocument/2006/relationships/hyperlink" Target="https://podminky.urs.cz/item/CS_URS_2024_01/725210821" TargetMode="External" /><Relationship Id="rId87" Type="http://schemas.openxmlformats.org/officeDocument/2006/relationships/hyperlink" Target="https://podminky.urs.cz/item/CS_URS_2024_01/725211622" TargetMode="External" /><Relationship Id="rId88" Type="http://schemas.openxmlformats.org/officeDocument/2006/relationships/hyperlink" Target="https://podminky.urs.cz/item/CS_URS_2024_01/725211701" TargetMode="External" /><Relationship Id="rId89" Type="http://schemas.openxmlformats.org/officeDocument/2006/relationships/hyperlink" Target="https://podminky.urs.cz/item/CS_URS_2024_01/725240812" TargetMode="External" /><Relationship Id="rId90" Type="http://schemas.openxmlformats.org/officeDocument/2006/relationships/hyperlink" Target="https://podminky.urs.cz/item/CS_URS_2024_01/725310821" TargetMode="External" /><Relationship Id="rId91" Type="http://schemas.openxmlformats.org/officeDocument/2006/relationships/hyperlink" Target="https://podminky.urs.cz/item/CS_URS_2024_01/725310828" TargetMode="External" /><Relationship Id="rId92" Type="http://schemas.openxmlformats.org/officeDocument/2006/relationships/hyperlink" Target="https://podminky.urs.cz/item/CS_URS_2024_01/725320828" TargetMode="External" /><Relationship Id="rId93" Type="http://schemas.openxmlformats.org/officeDocument/2006/relationships/hyperlink" Target="https://podminky.urs.cz/item/CS_URS_2024_01/725330840" TargetMode="External" /><Relationship Id="rId94" Type="http://schemas.openxmlformats.org/officeDocument/2006/relationships/hyperlink" Target="https://podminky.urs.cz/item/CS_URS_2024_01/725331111" TargetMode="External" /><Relationship Id="rId95" Type="http://schemas.openxmlformats.org/officeDocument/2006/relationships/hyperlink" Target="https://podminky.urs.cz/item/CS_URS_2024_01/725810811" TargetMode="External" /><Relationship Id="rId96" Type="http://schemas.openxmlformats.org/officeDocument/2006/relationships/hyperlink" Target="https://podminky.urs.cz/item/CS_URS_2024_01/725813111" TargetMode="External" /><Relationship Id="rId97" Type="http://schemas.openxmlformats.org/officeDocument/2006/relationships/hyperlink" Target="https://podminky.urs.cz/item/CS_URS_2024_01/725813112" TargetMode="External" /><Relationship Id="rId98" Type="http://schemas.openxmlformats.org/officeDocument/2006/relationships/hyperlink" Target="https://podminky.urs.cz/item/CS_URS_2024_01/725819402" TargetMode="External" /><Relationship Id="rId99" Type="http://schemas.openxmlformats.org/officeDocument/2006/relationships/hyperlink" Target="https://podminky.urs.cz/item/CS_URS_2024_01/725820801" TargetMode="External" /><Relationship Id="rId100" Type="http://schemas.openxmlformats.org/officeDocument/2006/relationships/hyperlink" Target="https://podminky.urs.cz/item/CS_URS_2024_01/725821312" TargetMode="External" /><Relationship Id="rId101" Type="http://schemas.openxmlformats.org/officeDocument/2006/relationships/hyperlink" Target="https://podminky.urs.cz/item/CS_URS_2024_01/725821325" TargetMode="External" /><Relationship Id="rId102" Type="http://schemas.openxmlformats.org/officeDocument/2006/relationships/hyperlink" Target="https://podminky.urs.cz/item/CS_URS_2024_01/725822611" TargetMode="External" /><Relationship Id="rId103" Type="http://schemas.openxmlformats.org/officeDocument/2006/relationships/hyperlink" Target="https://podminky.urs.cz/item/CS_URS_2024_01/725841312" TargetMode="External" /><Relationship Id="rId104" Type="http://schemas.openxmlformats.org/officeDocument/2006/relationships/hyperlink" Target="https://podminky.urs.cz/item/CS_URS_2024_01/725860811" TargetMode="External" /><Relationship Id="rId105" Type="http://schemas.openxmlformats.org/officeDocument/2006/relationships/hyperlink" Target="https://podminky.urs.cz/item/CS_URS_2024_01/725860812" TargetMode="External" /><Relationship Id="rId106" Type="http://schemas.openxmlformats.org/officeDocument/2006/relationships/hyperlink" Target="https://podminky.urs.cz/item/CS_URS_2024_01/725861102" TargetMode="External" /><Relationship Id="rId107" Type="http://schemas.openxmlformats.org/officeDocument/2006/relationships/hyperlink" Target="https://podminky.urs.cz/item/CS_URS_2024_01/725865411" TargetMode="External" /><Relationship Id="rId108" Type="http://schemas.openxmlformats.org/officeDocument/2006/relationships/hyperlink" Target="https://podminky.urs.cz/item/CS_URS_2024_01/725980122" TargetMode="External" /><Relationship Id="rId109" Type="http://schemas.openxmlformats.org/officeDocument/2006/relationships/hyperlink" Target="https://podminky.urs.cz/item/CS_URS_2024_01/725980123" TargetMode="External" /><Relationship Id="rId110" Type="http://schemas.openxmlformats.org/officeDocument/2006/relationships/hyperlink" Target="https://podminky.urs.cz/item/CS_URS_2024_01/998725203" TargetMode="External" /><Relationship Id="rId111" Type="http://schemas.openxmlformats.org/officeDocument/2006/relationships/hyperlink" Target="https://podminky.urs.cz/item/CS_URS_2024_01/726131041" TargetMode="External" /><Relationship Id="rId112" Type="http://schemas.openxmlformats.org/officeDocument/2006/relationships/hyperlink" Target="https://podminky.urs.cz/item/CS_URS_2024_01/998726213" TargetMode="External" /><Relationship Id="rId113" Type="http://schemas.openxmlformats.org/officeDocument/2006/relationships/hyperlink" Target="https://podminky.urs.cz/item/CS_URS_2024_01/763131412" TargetMode="External" /><Relationship Id="rId114" Type="http://schemas.openxmlformats.org/officeDocument/2006/relationships/hyperlink" Target="https://podminky.urs.cz/item/CS_URS_2024_01/763131831" TargetMode="External" /><Relationship Id="rId115" Type="http://schemas.openxmlformats.org/officeDocument/2006/relationships/hyperlink" Target="https://podminky.urs.cz/item/CS_URS_2024_01/763431011" TargetMode="External" /><Relationship Id="rId116" Type="http://schemas.openxmlformats.org/officeDocument/2006/relationships/hyperlink" Target="https://podminky.urs.cz/item/CS_URS_2024_01/763431802" TargetMode="External" /><Relationship Id="rId117" Type="http://schemas.openxmlformats.org/officeDocument/2006/relationships/hyperlink" Target="https://podminky.urs.cz/item/CS_URS_2024_01/HZS2491" TargetMode="External" /><Relationship Id="rId1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254000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24201-2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Ubytovna a restaurace Lorec - výměna rozvodů vody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U Lorce č.p. 57, Kutná Hora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9. 5. 2024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Kutná Hora, Havlíčkovo nám. 552, K. Hora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25.6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Kutnohorská stavební s.r.o., Benešova 316 KH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24.7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'24201-2-ZT - Zdravotní te...'!J30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'24201-2-ZT - Zdravotní te...'!P89</f>
        <v>0</v>
      </c>
      <c r="AV55" s="120">
        <f>'24201-2-ZT - Zdravotní te...'!J33</f>
        <v>0</v>
      </c>
      <c r="AW55" s="120">
        <f>'24201-2-ZT - Zdravotní te...'!J34</f>
        <v>0</v>
      </c>
      <c r="AX55" s="120">
        <f>'24201-2-ZT - Zdravotní te...'!J35</f>
        <v>0</v>
      </c>
      <c r="AY55" s="120">
        <f>'24201-2-ZT - Zdravotní te...'!J36</f>
        <v>0</v>
      </c>
      <c r="AZ55" s="120">
        <f>'24201-2-ZT - Zdravotní te...'!F33</f>
        <v>0</v>
      </c>
      <c r="BA55" s="120">
        <f>'24201-2-ZT - Zdravotní te...'!F34</f>
        <v>0</v>
      </c>
      <c r="BB55" s="120">
        <f>'24201-2-ZT - Zdravotní te...'!F35</f>
        <v>0</v>
      </c>
      <c r="BC55" s="120">
        <f>'24201-2-ZT - Zdravotní te...'!F36</f>
        <v>0</v>
      </c>
      <c r="BD55" s="122">
        <f>'24201-2-ZT - Zdravotní te...'!F37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24.7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'24201-2-VRN - Vedlejší ro...'!J30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24">
        <v>0</v>
      </c>
      <c r="AT56" s="125">
        <f>ROUND(SUM(AV56:AW56),2)</f>
        <v>0</v>
      </c>
      <c r="AU56" s="126">
        <f>'24201-2-VRN - Vedlejší ro...'!P82</f>
        <v>0</v>
      </c>
      <c r="AV56" s="125">
        <f>'24201-2-VRN - Vedlejší ro...'!J33</f>
        <v>0</v>
      </c>
      <c r="AW56" s="125">
        <f>'24201-2-VRN - Vedlejší ro...'!J34</f>
        <v>0</v>
      </c>
      <c r="AX56" s="125">
        <f>'24201-2-VRN - Vedlejší ro...'!J35</f>
        <v>0</v>
      </c>
      <c r="AY56" s="125">
        <f>'24201-2-VRN - Vedlejší ro...'!J36</f>
        <v>0</v>
      </c>
      <c r="AZ56" s="125">
        <f>'24201-2-VRN - Vedlejší ro...'!F33</f>
        <v>0</v>
      </c>
      <c r="BA56" s="125">
        <f>'24201-2-VRN - Vedlejší ro...'!F34</f>
        <v>0</v>
      </c>
      <c r="BB56" s="125">
        <f>'24201-2-VRN - Vedlejší ro...'!F35</f>
        <v>0</v>
      </c>
      <c r="BC56" s="125">
        <f>'24201-2-VRN - Vedlejší ro...'!F36</f>
        <v>0</v>
      </c>
      <c r="BD56" s="127">
        <f>'24201-2-VRN - Vedlejší ro...'!F37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Z1AmPtB4nVLHJS7B9zoQ/nsP2d0+kb6VR6ciOrDrugdBWaDfKlWseeYD2UC2cByIl5gzxMwOyxaMC3ulIYO3pw==" hashValue="YoUSyAkhqQ+0bzFa1rnKjs4TiLNQJfRkqkMsfuIXIY7OsbcSZQU3QPs65+URxHvukub53e0HEE+kOaZpyiTwl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24201-2-ZT - Zdravotní te...'!C2" display="/"/>
    <hyperlink ref="A56" location="'24201-2-VRN - Vedlejší r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86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Ubytovna a restaurace Lorec - výměna rozvodů vody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9. 5. 2024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ROUND((SUM(BE89:BE346)),  2)</f>
        <v>0</v>
      </c>
      <c r="G33" s="38"/>
      <c r="H33" s="38"/>
      <c r="I33" s="148">
        <v>0.20999999999999999</v>
      </c>
      <c r="J33" s="147">
        <f>ROUND(((SUM(BE89:BE346))*I33),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ROUND((SUM(BF89:BF346)),  2)</f>
        <v>0</v>
      </c>
      <c r="G34" s="38"/>
      <c r="H34" s="38"/>
      <c r="I34" s="148">
        <v>0.12</v>
      </c>
      <c r="J34" s="147">
        <f>ROUND(((SUM(BF89:BF346))*I34),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ROUND((SUM(BG89:BG346)),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ROUND((SUM(BH89:BH346)),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ROUND((SUM(BI89:BI346)),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Ubytovna a restaurace Lorec - výměna rozvodů vody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24201-2-ZT - Zdravotní 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U Lorce č.p. 57, Kutná Hora</v>
      </c>
      <c r="G52" s="40"/>
      <c r="H52" s="40"/>
      <c r="I52" s="32" t="s">
        <v>23</v>
      </c>
      <c r="J52" s="72" t="str">
        <f>IF(J12="","",J12)</f>
        <v>9. 5. 2024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Kutná Hora, Havlíčkovo nám. 552, K. Hora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40.0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Kutnohorská stavební s.r.o., Benešova 316 KH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90</v>
      </c>
      <c r="D57" s="162"/>
      <c r="E57" s="162"/>
      <c r="F57" s="162"/>
      <c r="G57" s="162"/>
      <c r="H57" s="162"/>
      <c r="I57" s="162"/>
      <c r="J57" s="163" t="s">
        <v>91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92</v>
      </c>
    </row>
    <row r="60" s="9" customFormat="1" ht="24.96" customHeight="1">
      <c r="A60" s="9"/>
      <c r="B60" s="165"/>
      <c r="C60" s="166"/>
      <c r="D60" s="167" t="s">
        <v>93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94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95</v>
      </c>
      <c r="E62" s="168"/>
      <c r="F62" s="168"/>
      <c r="G62" s="168"/>
      <c r="H62" s="168"/>
      <c r="I62" s="168"/>
      <c r="J62" s="169">
        <f>J101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96</v>
      </c>
      <c r="E63" s="174"/>
      <c r="F63" s="174"/>
      <c r="G63" s="174"/>
      <c r="H63" s="174"/>
      <c r="I63" s="174"/>
      <c r="J63" s="175">
        <f>J102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97</v>
      </c>
      <c r="E64" s="174"/>
      <c r="F64" s="174"/>
      <c r="G64" s="174"/>
      <c r="H64" s="174"/>
      <c r="I64" s="174"/>
      <c r="J64" s="175">
        <f>J118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98</v>
      </c>
      <c r="E65" s="174"/>
      <c r="F65" s="174"/>
      <c r="G65" s="174"/>
      <c r="H65" s="174"/>
      <c r="I65" s="174"/>
      <c r="J65" s="175">
        <f>J159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99</v>
      </c>
      <c r="E66" s="174"/>
      <c r="F66" s="174"/>
      <c r="G66" s="174"/>
      <c r="H66" s="174"/>
      <c r="I66" s="174"/>
      <c r="J66" s="175">
        <f>J262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100</v>
      </c>
      <c r="E67" s="174"/>
      <c r="F67" s="174"/>
      <c r="G67" s="174"/>
      <c r="H67" s="174"/>
      <c r="I67" s="174"/>
      <c r="J67" s="175">
        <f>J326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101</v>
      </c>
      <c r="E68" s="174"/>
      <c r="F68" s="174"/>
      <c r="G68" s="174"/>
      <c r="H68" s="174"/>
      <c r="I68" s="174"/>
      <c r="J68" s="175">
        <f>J332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5"/>
      <c r="C69" s="166"/>
      <c r="D69" s="167" t="s">
        <v>102</v>
      </c>
      <c r="E69" s="168"/>
      <c r="F69" s="168"/>
      <c r="G69" s="168"/>
      <c r="H69" s="168"/>
      <c r="I69" s="168"/>
      <c r="J69" s="169">
        <f>J344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103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Ubytovna a restaurace Lorec - výměna rozvodů vody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87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24201-2-ZT - Zdravotní technika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U Lorce č.p. 57, Kutná Hora</v>
      </c>
      <c r="G83" s="40"/>
      <c r="H83" s="40"/>
      <c r="I83" s="32" t="s">
        <v>23</v>
      </c>
      <c r="J83" s="72" t="str">
        <f>IF(J12="","",J12)</f>
        <v>9. 5. 2024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>Město Kutná Hora, Havlíčkovo nám. 552, K. Hora</v>
      </c>
      <c r="G85" s="40"/>
      <c r="H85" s="40"/>
      <c r="I85" s="32" t="s">
        <v>31</v>
      </c>
      <c r="J85" s="36" t="str">
        <f>E21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40.0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34</v>
      </c>
      <c r="J86" s="36" t="str">
        <f>E24</f>
        <v>Kutnohorská stavební s.r.o., Benešova 316 KH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104</v>
      </c>
      <c r="D88" s="180" t="s">
        <v>57</v>
      </c>
      <c r="E88" s="180" t="s">
        <v>53</v>
      </c>
      <c r="F88" s="180" t="s">
        <v>54</v>
      </c>
      <c r="G88" s="180" t="s">
        <v>105</v>
      </c>
      <c r="H88" s="180" t="s">
        <v>106</v>
      </c>
      <c r="I88" s="180" t="s">
        <v>107</v>
      </c>
      <c r="J88" s="180" t="s">
        <v>91</v>
      </c>
      <c r="K88" s="181" t="s">
        <v>108</v>
      </c>
      <c r="L88" s="182"/>
      <c r="M88" s="92" t="s">
        <v>19</v>
      </c>
      <c r="N88" s="93" t="s">
        <v>42</v>
      </c>
      <c r="O88" s="93" t="s">
        <v>109</v>
      </c>
      <c r="P88" s="93" t="s">
        <v>110</v>
      </c>
      <c r="Q88" s="93" t="s">
        <v>111</v>
      </c>
      <c r="R88" s="93" t="s">
        <v>112</v>
      </c>
      <c r="S88" s="93" t="s">
        <v>113</v>
      </c>
      <c r="T88" s="94" t="s">
        <v>114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115</v>
      </c>
      <c r="D89" s="40"/>
      <c r="E89" s="40"/>
      <c r="F89" s="40"/>
      <c r="G89" s="40"/>
      <c r="H89" s="40"/>
      <c r="I89" s="40"/>
      <c r="J89" s="183">
        <f>BK89</f>
        <v>0</v>
      </c>
      <c r="K89" s="40"/>
      <c r="L89" s="44"/>
      <c r="M89" s="95"/>
      <c r="N89" s="184"/>
      <c r="O89" s="96"/>
      <c r="P89" s="185">
        <f>P90+P101+P344</f>
        <v>0</v>
      </c>
      <c r="Q89" s="96"/>
      <c r="R89" s="185">
        <f>R90+R101+R344</f>
        <v>3.7318150000000001</v>
      </c>
      <c r="S89" s="96"/>
      <c r="T89" s="186">
        <f>T90+T101+T344</f>
        <v>7.9109699999999998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71</v>
      </c>
      <c r="AU89" s="17" t="s">
        <v>92</v>
      </c>
      <c r="BK89" s="187">
        <f>BK90+BK101+BK344</f>
        <v>0</v>
      </c>
    </row>
    <row r="90" s="12" customFormat="1" ht="25.92" customHeight="1">
      <c r="A90" s="12"/>
      <c r="B90" s="188"/>
      <c r="C90" s="189"/>
      <c r="D90" s="190" t="s">
        <v>71</v>
      </c>
      <c r="E90" s="191" t="s">
        <v>116</v>
      </c>
      <c r="F90" s="191" t="s">
        <v>117</v>
      </c>
      <c r="G90" s="189"/>
      <c r="H90" s="189"/>
      <c r="I90" s="192"/>
      <c r="J90" s="193">
        <f>BK90</f>
        <v>0</v>
      </c>
      <c r="K90" s="189"/>
      <c r="L90" s="194"/>
      <c r="M90" s="195"/>
      <c r="N90" s="196"/>
      <c r="O90" s="196"/>
      <c r="P90" s="197">
        <f>P91</f>
        <v>0</v>
      </c>
      <c r="Q90" s="196"/>
      <c r="R90" s="197">
        <f>R91</f>
        <v>0</v>
      </c>
      <c r="S90" s="196"/>
      <c r="T90" s="198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80</v>
      </c>
      <c r="AT90" s="200" t="s">
        <v>71</v>
      </c>
      <c r="AU90" s="200" t="s">
        <v>72</v>
      </c>
      <c r="AY90" s="199" t="s">
        <v>118</v>
      </c>
      <c r="BK90" s="201">
        <f>BK91</f>
        <v>0</v>
      </c>
    </row>
    <row r="91" s="12" customFormat="1" ht="22.8" customHeight="1">
      <c r="A91" s="12"/>
      <c r="B91" s="188"/>
      <c r="C91" s="189"/>
      <c r="D91" s="190" t="s">
        <v>71</v>
      </c>
      <c r="E91" s="202" t="s">
        <v>119</v>
      </c>
      <c r="F91" s="202" t="s">
        <v>120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SUM(P92:P100)</f>
        <v>0</v>
      </c>
      <c r="Q91" s="196"/>
      <c r="R91" s="197">
        <f>SUM(R92:R100)</f>
        <v>0</v>
      </c>
      <c r="S91" s="196"/>
      <c r="T91" s="198">
        <f>SUM(T92:T100)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80</v>
      </c>
      <c r="AT91" s="200" t="s">
        <v>71</v>
      </c>
      <c r="AU91" s="200" t="s">
        <v>80</v>
      </c>
      <c r="AY91" s="199" t="s">
        <v>118</v>
      </c>
      <c r="BK91" s="201">
        <f>SUM(BK92:BK100)</f>
        <v>0</v>
      </c>
    </row>
    <row r="92" s="2" customFormat="1" ht="37.8" customHeight="1">
      <c r="A92" s="38"/>
      <c r="B92" s="39"/>
      <c r="C92" s="204" t="s">
        <v>80</v>
      </c>
      <c r="D92" s="204" t="s">
        <v>121</v>
      </c>
      <c r="E92" s="205" t="s">
        <v>122</v>
      </c>
      <c r="F92" s="206" t="s">
        <v>123</v>
      </c>
      <c r="G92" s="207" t="s">
        <v>124</v>
      </c>
      <c r="H92" s="208">
        <v>7.9109999999999996</v>
      </c>
      <c r="I92" s="209"/>
      <c r="J92" s="210">
        <f>ROUND(I92*H92,2)</f>
        <v>0</v>
      </c>
      <c r="K92" s="206" t="s">
        <v>125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126</v>
      </c>
      <c r="AT92" s="215" t="s">
        <v>121</v>
      </c>
      <c r="AU92" s="215" t="s">
        <v>82</v>
      </c>
      <c r="AY92" s="17" t="s">
        <v>118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80</v>
      </c>
      <c r="BK92" s="216">
        <f>ROUND(I92*H92,2)</f>
        <v>0</v>
      </c>
      <c r="BL92" s="17" t="s">
        <v>126</v>
      </c>
      <c r="BM92" s="215" t="s">
        <v>127</v>
      </c>
    </row>
    <row r="93" s="2" customFormat="1">
      <c r="A93" s="38"/>
      <c r="B93" s="39"/>
      <c r="C93" s="40"/>
      <c r="D93" s="217" t="s">
        <v>128</v>
      </c>
      <c r="E93" s="40"/>
      <c r="F93" s="218" t="s">
        <v>129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128</v>
      </c>
      <c r="AU93" s="17" t="s">
        <v>82</v>
      </c>
    </row>
    <row r="94" s="2" customFormat="1" ht="33" customHeight="1">
      <c r="A94" s="38"/>
      <c r="B94" s="39"/>
      <c r="C94" s="204" t="s">
        <v>82</v>
      </c>
      <c r="D94" s="204" t="s">
        <v>121</v>
      </c>
      <c r="E94" s="205" t="s">
        <v>130</v>
      </c>
      <c r="F94" s="206" t="s">
        <v>131</v>
      </c>
      <c r="G94" s="207" t="s">
        <v>124</v>
      </c>
      <c r="H94" s="208">
        <v>7.9109999999999996</v>
      </c>
      <c r="I94" s="209"/>
      <c r="J94" s="210">
        <f>ROUND(I94*H94,2)</f>
        <v>0</v>
      </c>
      <c r="K94" s="206" t="s">
        <v>125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126</v>
      </c>
      <c r="AT94" s="215" t="s">
        <v>121</v>
      </c>
      <c r="AU94" s="215" t="s">
        <v>82</v>
      </c>
      <c r="AY94" s="17" t="s">
        <v>118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126</v>
      </c>
      <c r="BM94" s="215" t="s">
        <v>132</v>
      </c>
    </row>
    <row r="95" s="2" customFormat="1">
      <c r="A95" s="38"/>
      <c r="B95" s="39"/>
      <c r="C95" s="40"/>
      <c r="D95" s="217" t="s">
        <v>128</v>
      </c>
      <c r="E95" s="40"/>
      <c r="F95" s="218" t="s">
        <v>133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82</v>
      </c>
    </row>
    <row r="96" s="2" customFormat="1" ht="44.25" customHeight="1">
      <c r="A96" s="38"/>
      <c r="B96" s="39"/>
      <c r="C96" s="204" t="s">
        <v>134</v>
      </c>
      <c r="D96" s="204" t="s">
        <v>121</v>
      </c>
      <c r="E96" s="205" t="s">
        <v>135</v>
      </c>
      <c r="F96" s="206" t="s">
        <v>136</v>
      </c>
      <c r="G96" s="207" t="s">
        <v>124</v>
      </c>
      <c r="H96" s="208">
        <v>79.109999999999999</v>
      </c>
      <c r="I96" s="209"/>
      <c r="J96" s="210">
        <f>ROUND(I96*H96,2)</f>
        <v>0</v>
      </c>
      <c r="K96" s="206" t="s">
        <v>125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126</v>
      </c>
      <c r="AT96" s="215" t="s">
        <v>121</v>
      </c>
      <c r="AU96" s="215" t="s">
        <v>82</v>
      </c>
      <c r="AY96" s="17" t="s">
        <v>118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126</v>
      </c>
      <c r="BM96" s="215" t="s">
        <v>137</v>
      </c>
    </row>
    <row r="97" s="2" customFormat="1">
      <c r="A97" s="38"/>
      <c r="B97" s="39"/>
      <c r="C97" s="40"/>
      <c r="D97" s="217" t="s">
        <v>128</v>
      </c>
      <c r="E97" s="40"/>
      <c r="F97" s="218" t="s">
        <v>138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128</v>
      </c>
      <c r="AU97" s="17" t="s">
        <v>82</v>
      </c>
    </row>
    <row r="98" s="13" customFormat="1">
      <c r="A98" s="13"/>
      <c r="B98" s="222"/>
      <c r="C98" s="223"/>
      <c r="D98" s="224" t="s">
        <v>139</v>
      </c>
      <c r="E98" s="223"/>
      <c r="F98" s="225" t="s">
        <v>140</v>
      </c>
      <c r="G98" s="223"/>
      <c r="H98" s="226">
        <v>79.109999999999999</v>
      </c>
      <c r="I98" s="227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82</v>
      </c>
      <c r="AV98" s="13" t="s">
        <v>82</v>
      </c>
      <c r="AW98" s="13" t="s">
        <v>4</v>
      </c>
      <c r="AX98" s="13" t="s">
        <v>80</v>
      </c>
      <c r="AY98" s="232" t="s">
        <v>118</v>
      </c>
    </row>
    <row r="99" s="2" customFormat="1" ht="44.25" customHeight="1">
      <c r="A99" s="38"/>
      <c r="B99" s="39"/>
      <c r="C99" s="204" t="s">
        <v>126</v>
      </c>
      <c r="D99" s="204" t="s">
        <v>121</v>
      </c>
      <c r="E99" s="205" t="s">
        <v>141</v>
      </c>
      <c r="F99" s="206" t="s">
        <v>142</v>
      </c>
      <c r="G99" s="207" t="s">
        <v>124</v>
      </c>
      <c r="H99" s="208">
        <v>7.9109999999999996</v>
      </c>
      <c r="I99" s="209"/>
      <c r="J99" s="210">
        <f>ROUND(I99*H99,2)</f>
        <v>0</v>
      </c>
      <c r="K99" s="206" t="s">
        <v>125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126</v>
      </c>
      <c r="AT99" s="215" t="s">
        <v>121</v>
      </c>
      <c r="AU99" s="215" t="s">
        <v>82</v>
      </c>
      <c r="AY99" s="17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126</v>
      </c>
      <c r="BM99" s="215" t="s">
        <v>143</v>
      </c>
    </row>
    <row r="100" s="2" customFormat="1">
      <c r="A100" s="38"/>
      <c r="B100" s="39"/>
      <c r="C100" s="40"/>
      <c r="D100" s="217" t="s">
        <v>128</v>
      </c>
      <c r="E100" s="40"/>
      <c r="F100" s="218" t="s">
        <v>144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128</v>
      </c>
      <c r="AU100" s="17" t="s">
        <v>82</v>
      </c>
    </row>
    <row r="101" s="12" customFormat="1" ht="25.92" customHeight="1">
      <c r="A101" s="12"/>
      <c r="B101" s="188"/>
      <c r="C101" s="189"/>
      <c r="D101" s="190" t="s">
        <v>71</v>
      </c>
      <c r="E101" s="191" t="s">
        <v>145</v>
      </c>
      <c r="F101" s="191" t="s">
        <v>146</v>
      </c>
      <c r="G101" s="189"/>
      <c r="H101" s="189"/>
      <c r="I101" s="192"/>
      <c r="J101" s="193">
        <f>BK101</f>
        <v>0</v>
      </c>
      <c r="K101" s="189"/>
      <c r="L101" s="194"/>
      <c r="M101" s="195"/>
      <c r="N101" s="196"/>
      <c r="O101" s="196"/>
      <c r="P101" s="197">
        <f>P102+P118+P159+P262+P326+P332</f>
        <v>0</v>
      </c>
      <c r="Q101" s="196"/>
      <c r="R101" s="197">
        <f>R102+R118+R159+R262+R326+R332</f>
        <v>3.7318150000000001</v>
      </c>
      <c r="S101" s="196"/>
      <c r="T101" s="198">
        <f>T102+T118+T159+T262+T326+T332</f>
        <v>7.9109699999999998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82</v>
      </c>
      <c r="AT101" s="200" t="s">
        <v>71</v>
      </c>
      <c r="AU101" s="200" t="s">
        <v>72</v>
      </c>
      <c r="AY101" s="199" t="s">
        <v>118</v>
      </c>
      <c r="BK101" s="201">
        <f>BK102+BK118+BK159+BK262+BK326+BK332</f>
        <v>0</v>
      </c>
    </row>
    <row r="102" s="12" customFormat="1" ht="22.8" customHeight="1">
      <c r="A102" s="12"/>
      <c r="B102" s="188"/>
      <c r="C102" s="189"/>
      <c r="D102" s="190" t="s">
        <v>71</v>
      </c>
      <c r="E102" s="202" t="s">
        <v>147</v>
      </c>
      <c r="F102" s="202" t="s">
        <v>148</v>
      </c>
      <c r="G102" s="189"/>
      <c r="H102" s="189"/>
      <c r="I102" s="192"/>
      <c r="J102" s="203">
        <f>BK102</f>
        <v>0</v>
      </c>
      <c r="K102" s="189"/>
      <c r="L102" s="194"/>
      <c r="M102" s="195"/>
      <c r="N102" s="196"/>
      <c r="O102" s="196"/>
      <c r="P102" s="197">
        <f>SUM(P103:P117)</f>
        <v>0</v>
      </c>
      <c r="Q102" s="196"/>
      <c r="R102" s="197">
        <f>SUM(R103:R117)</f>
        <v>0.13599</v>
      </c>
      <c r="S102" s="196"/>
      <c r="T102" s="198">
        <f>SUM(T103:T117)</f>
        <v>0.60420000000000007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82</v>
      </c>
      <c r="AT102" s="200" t="s">
        <v>71</v>
      </c>
      <c r="AU102" s="200" t="s">
        <v>80</v>
      </c>
      <c r="AY102" s="199" t="s">
        <v>118</v>
      </c>
      <c r="BK102" s="201">
        <f>SUM(BK103:BK117)</f>
        <v>0</v>
      </c>
    </row>
    <row r="103" s="2" customFormat="1" ht="49.05" customHeight="1">
      <c r="A103" s="38"/>
      <c r="B103" s="39"/>
      <c r="C103" s="204" t="s">
        <v>149</v>
      </c>
      <c r="D103" s="204" t="s">
        <v>121</v>
      </c>
      <c r="E103" s="205" t="s">
        <v>150</v>
      </c>
      <c r="F103" s="206" t="s">
        <v>151</v>
      </c>
      <c r="G103" s="207" t="s">
        <v>152</v>
      </c>
      <c r="H103" s="208">
        <v>60</v>
      </c>
      <c r="I103" s="209"/>
      <c r="J103" s="210">
        <f>ROUND(I103*H103,2)</f>
        <v>0</v>
      </c>
      <c r="K103" s="206" t="s">
        <v>125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0.0085900000000000004</v>
      </c>
      <c r="T103" s="214">
        <f>S103*H103</f>
        <v>0.51540000000000008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153</v>
      </c>
      <c r="AT103" s="215" t="s">
        <v>121</v>
      </c>
      <c r="AU103" s="215" t="s">
        <v>82</v>
      </c>
      <c r="AY103" s="17" t="s">
        <v>118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153</v>
      </c>
      <c r="BM103" s="215" t="s">
        <v>154</v>
      </c>
    </row>
    <row r="104" s="2" customFormat="1">
      <c r="A104" s="38"/>
      <c r="B104" s="39"/>
      <c r="C104" s="40"/>
      <c r="D104" s="217" t="s">
        <v>128</v>
      </c>
      <c r="E104" s="40"/>
      <c r="F104" s="218" t="s">
        <v>155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128</v>
      </c>
      <c r="AU104" s="17" t="s">
        <v>82</v>
      </c>
    </row>
    <row r="105" s="2" customFormat="1" ht="49.05" customHeight="1">
      <c r="A105" s="38"/>
      <c r="B105" s="39"/>
      <c r="C105" s="204" t="s">
        <v>156</v>
      </c>
      <c r="D105" s="204" t="s">
        <v>121</v>
      </c>
      <c r="E105" s="205" t="s">
        <v>157</v>
      </c>
      <c r="F105" s="206" t="s">
        <v>158</v>
      </c>
      <c r="G105" s="207" t="s">
        <v>152</v>
      </c>
      <c r="H105" s="208">
        <v>10</v>
      </c>
      <c r="I105" s="209"/>
      <c r="J105" s="210">
        <f>ROUND(I105*H105,2)</f>
        <v>0</v>
      </c>
      <c r="K105" s="206" t="s">
        <v>125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0.0088800000000000007</v>
      </c>
      <c r="T105" s="214">
        <f>S105*H105</f>
        <v>0.088800000000000004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153</v>
      </c>
      <c r="AT105" s="215" t="s">
        <v>121</v>
      </c>
      <c r="AU105" s="215" t="s">
        <v>82</v>
      </c>
      <c r="AY105" s="17" t="s">
        <v>118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80</v>
      </c>
      <c r="BK105" s="216">
        <f>ROUND(I105*H105,2)</f>
        <v>0</v>
      </c>
      <c r="BL105" s="17" t="s">
        <v>153</v>
      </c>
      <c r="BM105" s="215" t="s">
        <v>159</v>
      </c>
    </row>
    <row r="106" s="2" customFormat="1">
      <c r="A106" s="38"/>
      <c r="B106" s="39"/>
      <c r="C106" s="40"/>
      <c r="D106" s="217" t="s">
        <v>128</v>
      </c>
      <c r="E106" s="40"/>
      <c r="F106" s="218" t="s">
        <v>160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128</v>
      </c>
      <c r="AU106" s="17" t="s">
        <v>82</v>
      </c>
    </row>
    <row r="107" s="2" customFormat="1" ht="76.35" customHeight="1">
      <c r="A107" s="38"/>
      <c r="B107" s="39"/>
      <c r="C107" s="204" t="s">
        <v>161</v>
      </c>
      <c r="D107" s="204" t="s">
        <v>121</v>
      </c>
      <c r="E107" s="205" t="s">
        <v>162</v>
      </c>
      <c r="F107" s="206" t="s">
        <v>163</v>
      </c>
      <c r="G107" s="207" t="s">
        <v>152</v>
      </c>
      <c r="H107" s="208">
        <v>259</v>
      </c>
      <c r="I107" s="209"/>
      <c r="J107" s="210">
        <f>ROUND(I107*H107,2)</f>
        <v>0</v>
      </c>
      <c r="K107" s="206" t="s">
        <v>125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9.0000000000000006E-05</v>
      </c>
      <c r="R107" s="213">
        <f>Q107*H107</f>
        <v>0.023310000000000001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153</v>
      </c>
      <c r="AT107" s="215" t="s">
        <v>121</v>
      </c>
      <c r="AU107" s="215" t="s">
        <v>82</v>
      </c>
      <c r="AY107" s="17" t="s">
        <v>118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80</v>
      </c>
      <c r="BK107" s="216">
        <f>ROUND(I107*H107,2)</f>
        <v>0</v>
      </c>
      <c r="BL107" s="17" t="s">
        <v>153</v>
      </c>
      <c r="BM107" s="215" t="s">
        <v>164</v>
      </c>
    </row>
    <row r="108" s="2" customFormat="1">
      <c r="A108" s="38"/>
      <c r="B108" s="39"/>
      <c r="C108" s="40"/>
      <c r="D108" s="217" t="s">
        <v>128</v>
      </c>
      <c r="E108" s="40"/>
      <c r="F108" s="218" t="s">
        <v>165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128</v>
      </c>
      <c r="AU108" s="17" t="s">
        <v>82</v>
      </c>
    </row>
    <row r="109" s="2" customFormat="1" ht="76.35" customHeight="1">
      <c r="A109" s="38"/>
      <c r="B109" s="39"/>
      <c r="C109" s="204" t="s">
        <v>166</v>
      </c>
      <c r="D109" s="204" t="s">
        <v>121</v>
      </c>
      <c r="E109" s="205" t="s">
        <v>167</v>
      </c>
      <c r="F109" s="206" t="s">
        <v>168</v>
      </c>
      <c r="G109" s="207" t="s">
        <v>152</v>
      </c>
      <c r="H109" s="208">
        <v>29</v>
      </c>
      <c r="I109" s="209"/>
      <c r="J109" s="210">
        <f>ROUND(I109*H109,2)</f>
        <v>0</v>
      </c>
      <c r="K109" s="206" t="s">
        <v>125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0.00013999999999999999</v>
      </c>
      <c r="R109" s="213">
        <f>Q109*H109</f>
        <v>0.0040599999999999994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153</v>
      </c>
      <c r="AT109" s="215" t="s">
        <v>121</v>
      </c>
      <c r="AU109" s="215" t="s">
        <v>82</v>
      </c>
      <c r="AY109" s="17" t="s">
        <v>118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80</v>
      </c>
      <c r="BK109" s="216">
        <f>ROUND(I109*H109,2)</f>
        <v>0</v>
      </c>
      <c r="BL109" s="17" t="s">
        <v>153</v>
      </c>
      <c r="BM109" s="215" t="s">
        <v>169</v>
      </c>
    </row>
    <row r="110" s="2" customFormat="1">
      <c r="A110" s="38"/>
      <c r="B110" s="39"/>
      <c r="C110" s="40"/>
      <c r="D110" s="217" t="s">
        <v>128</v>
      </c>
      <c r="E110" s="40"/>
      <c r="F110" s="218" t="s">
        <v>170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128</v>
      </c>
      <c r="AU110" s="17" t="s">
        <v>82</v>
      </c>
    </row>
    <row r="111" s="2" customFormat="1" ht="24.15" customHeight="1">
      <c r="A111" s="38"/>
      <c r="B111" s="39"/>
      <c r="C111" s="233" t="s">
        <v>171</v>
      </c>
      <c r="D111" s="233" t="s">
        <v>172</v>
      </c>
      <c r="E111" s="234" t="s">
        <v>173</v>
      </c>
      <c r="F111" s="235" t="s">
        <v>174</v>
      </c>
      <c r="G111" s="236" t="s">
        <v>152</v>
      </c>
      <c r="H111" s="237">
        <v>7</v>
      </c>
      <c r="I111" s="238"/>
      <c r="J111" s="239">
        <f>ROUND(I111*H111,2)</f>
        <v>0</v>
      </c>
      <c r="K111" s="235" t="s">
        <v>125</v>
      </c>
      <c r="L111" s="240"/>
      <c r="M111" s="241" t="s">
        <v>19</v>
      </c>
      <c r="N111" s="242" t="s">
        <v>43</v>
      </c>
      <c r="O111" s="84"/>
      <c r="P111" s="213">
        <f>O111*H111</f>
        <v>0</v>
      </c>
      <c r="Q111" s="213">
        <v>0.00027</v>
      </c>
      <c r="R111" s="213">
        <f>Q111*H111</f>
        <v>0.00189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175</v>
      </c>
      <c r="AT111" s="215" t="s">
        <v>172</v>
      </c>
      <c r="AU111" s="215" t="s">
        <v>82</v>
      </c>
      <c r="AY111" s="17" t="s">
        <v>118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80</v>
      </c>
      <c r="BK111" s="216">
        <f>ROUND(I111*H111,2)</f>
        <v>0</v>
      </c>
      <c r="BL111" s="17" t="s">
        <v>176</v>
      </c>
      <c r="BM111" s="215" t="s">
        <v>177</v>
      </c>
    </row>
    <row r="112" s="2" customFormat="1" ht="24.15" customHeight="1">
      <c r="A112" s="38"/>
      <c r="B112" s="39"/>
      <c r="C112" s="233" t="s">
        <v>178</v>
      </c>
      <c r="D112" s="233" t="s">
        <v>172</v>
      </c>
      <c r="E112" s="234" t="s">
        <v>179</v>
      </c>
      <c r="F112" s="235" t="s">
        <v>180</v>
      </c>
      <c r="G112" s="236" t="s">
        <v>152</v>
      </c>
      <c r="H112" s="237">
        <v>133</v>
      </c>
      <c r="I112" s="238"/>
      <c r="J112" s="239">
        <f>ROUND(I112*H112,2)</f>
        <v>0</v>
      </c>
      <c r="K112" s="235" t="s">
        <v>125</v>
      </c>
      <c r="L112" s="240"/>
      <c r="M112" s="241" t="s">
        <v>19</v>
      </c>
      <c r="N112" s="242" t="s">
        <v>43</v>
      </c>
      <c r="O112" s="84"/>
      <c r="P112" s="213">
        <f>O112*H112</f>
        <v>0</v>
      </c>
      <c r="Q112" s="213">
        <v>0.00029</v>
      </c>
      <c r="R112" s="213">
        <f>Q112*H112</f>
        <v>0.03857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175</v>
      </c>
      <c r="AT112" s="215" t="s">
        <v>172</v>
      </c>
      <c r="AU112" s="215" t="s">
        <v>82</v>
      </c>
      <c r="AY112" s="17" t="s">
        <v>118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176</v>
      </c>
      <c r="BM112" s="215" t="s">
        <v>181</v>
      </c>
    </row>
    <row r="113" s="2" customFormat="1" ht="24.15" customHeight="1">
      <c r="A113" s="38"/>
      <c r="B113" s="39"/>
      <c r="C113" s="233" t="s">
        <v>182</v>
      </c>
      <c r="D113" s="233" t="s">
        <v>172</v>
      </c>
      <c r="E113" s="234" t="s">
        <v>183</v>
      </c>
      <c r="F113" s="235" t="s">
        <v>184</v>
      </c>
      <c r="G113" s="236" t="s">
        <v>152</v>
      </c>
      <c r="H113" s="237">
        <v>119</v>
      </c>
      <c r="I113" s="238"/>
      <c r="J113" s="239">
        <f>ROUND(I113*H113,2)</f>
        <v>0</v>
      </c>
      <c r="K113" s="235" t="s">
        <v>125</v>
      </c>
      <c r="L113" s="240"/>
      <c r="M113" s="241" t="s">
        <v>19</v>
      </c>
      <c r="N113" s="242" t="s">
        <v>43</v>
      </c>
      <c r="O113" s="84"/>
      <c r="P113" s="213">
        <f>O113*H113</f>
        <v>0</v>
      </c>
      <c r="Q113" s="213">
        <v>0.00032000000000000003</v>
      </c>
      <c r="R113" s="213">
        <f>Q113*H113</f>
        <v>0.038080000000000003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175</v>
      </c>
      <c r="AT113" s="215" t="s">
        <v>172</v>
      </c>
      <c r="AU113" s="215" t="s">
        <v>82</v>
      </c>
      <c r="AY113" s="17" t="s">
        <v>118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80</v>
      </c>
      <c r="BK113" s="216">
        <f>ROUND(I113*H113,2)</f>
        <v>0</v>
      </c>
      <c r="BL113" s="17" t="s">
        <v>176</v>
      </c>
      <c r="BM113" s="215" t="s">
        <v>185</v>
      </c>
    </row>
    <row r="114" s="2" customFormat="1" ht="24.15" customHeight="1">
      <c r="A114" s="38"/>
      <c r="B114" s="39"/>
      <c r="C114" s="233" t="s">
        <v>8</v>
      </c>
      <c r="D114" s="233" t="s">
        <v>172</v>
      </c>
      <c r="E114" s="234" t="s">
        <v>186</v>
      </c>
      <c r="F114" s="235" t="s">
        <v>187</v>
      </c>
      <c r="G114" s="236" t="s">
        <v>152</v>
      </c>
      <c r="H114" s="237">
        <v>9</v>
      </c>
      <c r="I114" s="238"/>
      <c r="J114" s="239">
        <f>ROUND(I114*H114,2)</f>
        <v>0</v>
      </c>
      <c r="K114" s="235" t="s">
        <v>125</v>
      </c>
      <c r="L114" s="240"/>
      <c r="M114" s="241" t="s">
        <v>19</v>
      </c>
      <c r="N114" s="242" t="s">
        <v>43</v>
      </c>
      <c r="O114" s="84"/>
      <c r="P114" s="213">
        <f>O114*H114</f>
        <v>0</v>
      </c>
      <c r="Q114" s="213">
        <v>0.00072000000000000005</v>
      </c>
      <c r="R114" s="213">
        <f>Q114*H114</f>
        <v>0.0064800000000000005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175</v>
      </c>
      <c r="AT114" s="215" t="s">
        <v>172</v>
      </c>
      <c r="AU114" s="215" t="s">
        <v>82</v>
      </c>
      <c r="AY114" s="17" t="s">
        <v>118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176</v>
      </c>
      <c r="BM114" s="215" t="s">
        <v>188</v>
      </c>
    </row>
    <row r="115" s="2" customFormat="1" ht="24.15" customHeight="1">
      <c r="A115" s="38"/>
      <c r="B115" s="39"/>
      <c r="C115" s="233" t="s">
        <v>189</v>
      </c>
      <c r="D115" s="233" t="s">
        <v>172</v>
      </c>
      <c r="E115" s="234" t="s">
        <v>190</v>
      </c>
      <c r="F115" s="235" t="s">
        <v>191</v>
      </c>
      <c r="G115" s="236" t="s">
        <v>152</v>
      </c>
      <c r="H115" s="237">
        <v>20</v>
      </c>
      <c r="I115" s="238"/>
      <c r="J115" s="239">
        <f>ROUND(I115*H115,2)</f>
        <v>0</v>
      </c>
      <c r="K115" s="235" t="s">
        <v>125</v>
      </c>
      <c r="L115" s="240"/>
      <c r="M115" s="241" t="s">
        <v>19</v>
      </c>
      <c r="N115" s="242" t="s">
        <v>43</v>
      </c>
      <c r="O115" s="84"/>
      <c r="P115" s="213">
        <f>O115*H115</f>
        <v>0</v>
      </c>
      <c r="Q115" s="213">
        <v>0.0011800000000000001</v>
      </c>
      <c r="R115" s="213">
        <f>Q115*H115</f>
        <v>0.023600000000000003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175</v>
      </c>
      <c r="AT115" s="215" t="s">
        <v>172</v>
      </c>
      <c r="AU115" s="215" t="s">
        <v>82</v>
      </c>
      <c r="AY115" s="17" t="s">
        <v>118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80</v>
      </c>
      <c r="BK115" s="216">
        <f>ROUND(I115*H115,2)</f>
        <v>0</v>
      </c>
      <c r="BL115" s="17" t="s">
        <v>176</v>
      </c>
      <c r="BM115" s="215" t="s">
        <v>192</v>
      </c>
    </row>
    <row r="116" s="2" customFormat="1" ht="49.05" customHeight="1">
      <c r="A116" s="38"/>
      <c r="B116" s="39"/>
      <c r="C116" s="204" t="s">
        <v>193</v>
      </c>
      <c r="D116" s="204" t="s">
        <v>121</v>
      </c>
      <c r="E116" s="205" t="s">
        <v>194</v>
      </c>
      <c r="F116" s="206" t="s">
        <v>195</v>
      </c>
      <c r="G116" s="207" t="s">
        <v>196</v>
      </c>
      <c r="H116" s="243"/>
      <c r="I116" s="209"/>
      <c r="J116" s="210">
        <f>ROUND(I116*H116,2)</f>
        <v>0</v>
      </c>
      <c r="K116" s="206" t="s">
        <v>125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153</v>
      </c>
      <c r="AT116" s="215" t="s">
        <v>121</v>
      </c>
      <c r="AU116" s="215" t="s">
        <v>82</v>
      </c>
      <c r="AY116" s="17" t="s">
        <v>118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80</v>
      </c>
      <c r="BK116" s="216">
        <f>ROUND(I116*H116,2)</f>
        <v>0</v>
      </c>
      <c r="BL116" s="17" t="s">
        <v>153</v>
      </c>
      <c r="BM116" s="215" t="s">
        <v>197</v>
      </c>
    </row>
    <row r="117" s="2" customFormat="1">
      <c r="A117" s="38"/>
      <c r="B117" s="39"/>
      <c r="C117" s="40"/>
      <c r="D117" s="217" t="s">
        <v>128</v>
      </c>
      <c r="E117" s="40"/>
      <c r="F117" s="218" t="s">
        <v>198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128</v>
      </c>
      <c r="AU117" s="17" t="s">
        <v>82</v>
      </c>
    </row>
    <row r="118" s="12" customFormat="1" ht="22.8" customHeight="1">
      <c r="A118" s="12"/>
      <c r="B118" s="188"/>
      <c r="C118" s="189"/>
      <c r="D118" s="190" t="s">
        <v>71</v>
      </c>
      <c r="E118" s="202" t="s">
        <v>199</v>
      </c>
      <c r="F118" s="202" t="s">
        <v>200</v>
      </c>
      <c r="G118" s="189"/>
      <c r="H118" s="189"/>
      <c r="I118" s="192"/>
      <c r="J118" s="203">
        <f>BK118</f>
        <v>0</v>
      </c>
      <c r="K118" s="189"/>
      <c r="L118" s="194"/>
      <c r="M118" s="195"/>
      <c r="N118" s="196"/>
      <c r="O118" s="196"/>
      <c r="P118" s="197">
        <f>SUM(P119:P158)</f>
        <v>0</v>
      </c>
      <c r="Q118" s="196"/>
      <c r="R118" s="197">
        <f>SUM(R119:R158)</f>
        <v>0.57439000000000007</v>
      </c>
      <c r="S118" s="196"/>
      <c r="T118" s="198">
        <f>SUM(T119:T158)</f>
        <v>2.7187799999999998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9" t="s">
        <v>82</v>
      </c>
      <c r="AT118" s="200" t="s">
        <v>71</v>
      </c>
      <c r="AU118" s="200" t="s">
        <v>80</v>
      </c>
      <c r="AY118" s="199" t="s">
        <v>118</v>
      </c>
      <c r="BK118" s="201">
        <f>SUM(BK119:BK158)</f>
        <v>0</v>
      </c>
    </row>
    <row r="119" s="2" customFormat="1" ht="24.15" customHeight="1">
      <c r="A119" s="38"/>
      <c r="B119" s="39"/>
      <c r="C119" s="204" t="s">
        <v>201</v>
      </c>
      <c r="D119" s="204" t="s">
        <v>121</v>
      </c>
      <c r="E119" s="205" t="s">
        <v>202</v>
      </c>
      <c r="F119" s="206" t="s">
        <v>203</v>
      </c>
      <c r="G119" s="207" t="s">
        <v>204</v>
      </c>
      <c r="H119" s="208">
        <v>13</v>
      </c>
      <c r="I119" s="209"/>
      <c r="J119" s="210">
        <f>ROUND(I119*H119,2)</f>
        <v>0</v>
      </c>
      <c r="K119" s="206" t="s">
        <v>125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0.00058</v>
      </c>
      <c r="R119" s="213">
        <f>Q119*H119</f>
        <v>0.0075399999999999998</v>
      </c>
      <c r="S119" s="213">
        <v>0.00042000000000000002</v>
      </c>
      <c r="T119" s="214">
        <f>S119*H119</f>
        <v>0.0054600000000000004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153</v>
      </c>
      <c r="AT119" s="215" t="s">
        <v>121</v>
      </c>
      <c r="AU119" s="215" t="s">
        <v>82</v>
      </c>
      <c r="AY119" s="17" t="s">
        <v>118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80</v>
      </c>
      <c r="BK119" s="216">
        <f>ROUND(I119*H119,2)</f>
        <v>0</v>
      </c>
      <c r="BL119" s="17" t="s">
        <v>153</v>
      </c>
      <c r="BM119" s="215" t="s">
        <v>205</v>
      </c>
    </row>
    <row r="120" s="2" customFormat="1">
      <c r="A120" s="38"/>
      <c r="B120" s="39"/>
      <c r="C120" s="40"/>
      <c r="D120" s="217" t="s">
        <v>128</v>
      </c>
      <c r="E120" s="40"/>
      <c r="F120" s="218" t="s">
        <v>206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128</v>
      </c>
      <c r="AU120" s="17" t="s">
        <v>82</v>
      </c>
    </row>
    <row r="121" s="2" customFormat="1" ht="24.15" customHeight="1">
      <c r="A121" s="38"/>
      <c r="B121" s="39"/>
      <c r="C121" s="204" t="s">
        <v>153</v>
      </c>
      <c r="D121" s="204" t="s">
        <v>121</v>
      </c>
      <c r="E121" s="205" t="s">
        <v>207</v>
      </c>
      <c r="F121" s="206" t="s">
        <v>208</v>
      </c>
      <c r="G121" s="207" t="s">
        <v>152</v>
      </c>
      <c r="H121" s="208">
        <v>150</v>
      </c>
      <c r="I121" s="209"/>
      <c r="J121" s="210">
        <f>ROUND(I121*H121,2)</f>
        <v>0</v>
      </c>
      <c r="K121" s="206" t="s">
        <v>125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0.014919999999999999</v>
      </c>
      <c r="T121" s="214">
        <f>S121*H121</f>
        <v>2.238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153</v>
      </c>
      <c r="AT121" s="215" t="s">
        <v>121</v>
      </c>
      <c r="AU121" s="215" t="s">
        <v>82</v>
      </c>
      <c r="AY121" s="17" t="s">
        <v>118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80</v>
      </c>
      <c r="BK121" s="216">
        <f>ROUND(I121*H121,2)</f>
        <v>0</v>
      </c>
      <c r="BL121" s="17" t="s">
        <v>153</v>
      </c>
      <c r="BM121" s="215" t="s">
        <v>209</v>
      </c>
    </row>
    <row r="122" s="2" customFormat="1">
      <c r="A122" s="38"/>
      <c r="B122" s="39"/>
      <c r="C122" s="40"/>
      <c r="D122" s="217" t="s">
        <v>128</v>
      </c>
      <c r="E122" s="40"/>
      <c r="F122" s="218" t="s">
        <v>210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128</v>
      </c>
      <c r="AU122" s="17" t="s">
        <v>82</v>
      </c>
    </row>
    <row r="123" s="2" customFormat="1" ht="24.15" customHeight="1">
      <c r="A123" s="38"/>
      <c r="B123" s="39"/>
      <c r="C123" s="204" t="s">
        <v>211</v>
      </c>
      <c r="D123" s="204" t="s">
        <v>121</v>
      </c>
      <c r="E123" s="205" t="s">
        <v>212</v>
      </c>
      <c r="F123" s="206" t="s">
        <v>213</v>
      </c>
      <c r="G123" s="207" t="s">
        <v>204</v>
      </c>
      <c r="H123" s="208">
        <v>14</v>
      </c>
      <c r="I123" s="209"/>
      <c r="J123" s="210">
        <f>ROUND(I123*H123,2)</f>
        <v>0</v>
      </c>
      <c r="K123" s="206" t="s">
        <v>125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0.00157</v>
      </c>
      <c r="R123" s="213">
        <f>Q123*H123</f>
        <v>0.02198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153</v>
      </c>
      <c r="AT123" s="215" t="s">
        <v>121</v>
      </c>
      <c r="AU123" s="215" t="s">
        <v>82</v>
      </c>
      <c r="AY123" s="17" t="s">
        <v>118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153</v>
      </c>
      <c r="BM123" s="215" t="s">
        <v>214</v>
      </c>
    </row>
    <row r="124" s="2" customFormat="1">
      <c r="A124" s="38"/>
      <c r="B124" s="39"/>
      <c r="C124" s="40"/>
      <c r="D124" s="217" t="s">
        <v>128</v>
      </c>
      <c r="E124" s="40"/>
      <c r="F124" s="218" t="s">
        <v>215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128</v>
      </c>
      <c r="AU124" s="17" t="s">
        <v>82</v>
      </c>
    </row>
    <row r="125" s="2" customFormat="1" ht="24.15" customHeight="1">
      <c r="A125" s="38"/>
      <c r="B125" s="39"/>
      <c r="C125" s="204" t="s">
        <v>216</v>
      </c>
      <c r="D125" s="204" t="s">
        <v>121</v>
      </c>
      <c r="E125" s="205" t="s">
        <v>217</v>
      </c>
      <c r="F125" s="206" t="s">
        <v>218</v>
      </c>
      <c r="G125" s="207" t="s">
        <v>204</v>
      </c>
      <c r="H125" s="208">
        <v>33</v>
      </c>
      <c r="I125" s="209"/>
      <c r="J125" s="210">
        <f>ROUND(I125*H125,2)</f>
        <v>0</v>
      </c>
      <c r="K125" s="206" t="s">
        <v>125</v>
      </c>
      <c r="L125" s="44"/>
      <c r="M125" s="211" t="s">
        <v>19</v>
      </c>
      <c r="N125" s="212" t="s">
        <v>43</v>
      </c>
      <c r="O125" s="84"/>
      <c r="P125" s="213">
        <f>O125*H125</f>
        <v>0</v>
      </c>
      <c r="Q125" s="213">
        <v>0.0020200000000000001</v>
      </c>
      <c r="R125" s="213">
        <f>Q125*H125</f>
        <v>0.066659999999999997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153</v>
      </c>
      <c r="AT125" s="215" t="s">
        <v>121</v>
      </c>
      <c r="AU125" s="215" t="s">
        <v>82</v>
      </c>
      <c r="AY125" s="17" t="s">
        <v>118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80</v>
      </c>
      <c r="BK125" s="216">
        <f>ROUND(I125*H125,2)</f>
        <v>0</v>
      </c>
      <c r="BL125" s="17" t="s">
        <v>153</v>
      </c>
      <c r="BM125" s="215" t="s">
        <v>219</v>
      </c>
    </row>
    <row r="126" s="2" customFormat="1">
      <c r="A126" s="38"/>
      <c r="B126" s="39"/>
      <c r="C126" s="40"/>
      <c r="D126" s="217" t="s">
        <v>128</v>
      </c>
      <c r="E126" s="40"/>
      <c r="F126" s="218" t="s">
        <v>220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128</v>
      </c>
      <c r="AU126" s="17" t="s">
        <v>82</v>
      </c>
    </row>
    <row r="127" s="2" customFormat="1" ht="24.15" customHeight="1">
      <c r="A127" s="38"/>
      <c r="B127" s="39"/>
      <c r="C127" s="204" t="s">
        <v>221</v>
      </c>
      <c r="D127" s="204" t="s">
        <v>121</v>
      </c>
      <c r="E127" s="205" t="s">
        <v>222</v>
      </c>
      <c r="F127" s="206" t="s">
        <v>223</v>
      </c>
      <c r="G127" s="207" t="s">
        <v>152</v>
      </c>
      <c r="H127" s="208">
        <v>50</v>
      </c>
      <c r="I127" s="209"/>
      <c r="J127" s="210">
        <f>ROUND(I127*H127,2)</f>
        <v>0</v>
      </c>
      <c r="K127" s="206" t="s">
        <v>125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0.0020999999999999999</v>
      </c>
      <c r="T127" s="214">
        <f>S127*H127</f>
        <v>0.105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153</v>
      </c>
      <c r="AT127" s="215" t="s">
        <v>121</v>
      </c>
      <c r="AU127" s="215" t="s">
        <v>82</v>
      </c>
      <c r="AY127" s="17" t="s">
        <v>118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80</v>
      </c>
      <c r="BK127" s="216">
        <f>ROUND(I127*H127,2)</f>
        <v>0</v>
      </c>
      <c r="BL127" s="17" t="s">
        <v>153</v>
      </c>
      <c r="BM127" s="215" t="s">
        <v>224</v>
      </c>
    </row>
    <row r="128" s="2" customFormat="1">
      <c r="A128" s="38"/>
      <c r="B128" s="39"/>
      <c r="C128" s="40"/>
      <c r="D128" s="217" t="s">
        <v>128</v>
      </c>
      <c r="E128" s="40"/>
      <c r="F128" s="218" t="s">
        <v>225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128</v>
      </c>
      <c r="AU128" s="17" t="s">
        <v>82</v>
      </c>
    </row>
    <row r="129" s="2" customFormat="1" ht="24.15" customHeight="1">
      <c r="A129" s="38"/>
      <c r="B129" s="39"/>
      <c r="C129" s="204" t="s">
        <v>226</v>
      </c>
      <c r="D129" s="204" t="s">
        <v>121</v>
      </c>
      <c r="E129" s="205" t="s">
        <v>227</v>
      </c>
      <c r="F129" s="206" t="s">
        <v>228</v>
      </c>
      <c r="G129" s="207" t="s">
        <v>152</v>
      </c>
      <c r="H129" s="208">
        <v>20</v>
      </c>
      <c r="I129" s="209"/>
      <c r="J129" s="210">
        <f>ROUND(I129*H129,2)</f>
        <v>0</v>
      </c>
      <c r="K129" s="206" t="s">
        <v>125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0.00198</v>
      </c>
      <c r="T129" s="214">
        <f>S129*H129</f>
        <v>0.039599999999999996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153</v>
      </c>
      <c r="AT129" s="215" t="s">
        <v>121</v>
      </c>
      <c r="AU129" s="215" t="s">
        <v>82</v>
      </c>
      <c r="AY129" s="17" t="s">
        <v>118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80</v>
      </c>
      <c r="BK129" s="216">
        <f>ROUND(I129*H129,2)</f>
        <v>0</v>
      </c>
      <c r="BL129" s="17" t="s">
        <v>153</v>
      </c>
      <c r="BM129" s="215" t="s">
        <v>229</v>
      </c>
    </row>
    <row r="130" s="2" customFormat="1">
      <c r="A130" s="38"/>
      <c r="B130" s="39"/>
      <c r="C130" s="40"/>
      <c r="D130" s="217" t="s">
        <v>128</v>
      </c>
      <c r="E130" s="40"/>
      <c r="F130" s="218" t="s">
        <v>230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128</v>
      </c>
      <c r="AU130" s="17" t="s">
        <v>82</v>
      </c>
    </row>
    <row r="131" s="2" customFormat="1" ht="21.75" customHeight="1">
      <c r="A131" s="38"/>
      <c r="B131" s="39"/>
      <c r="C131" s="204" t="s">
        <v>7</v>
      </c>
      <c r="D131" s="204" t="s">
        <v>121</v>
      </c>
      <c r="E131" s="205" t="s">
        <v>231</v>
      </c>
      <c r="F131" s="206" t="s">
        <v>232</v>
      </c>
      <c r="G131" s="207" t="s">
        <v>152</v>
      </c>
      <c r="H131" s="208">
        <v>10</v>
      </c>
      <c r="I131" s="209"/>
      <c r="J131" s="210">
        <f>ROUND(I131*H131,2)</f>
        <v>0</v>
      </c>
      <c r="K131" s="206" t="s">
        <v>125</v>
      </c>
      <c r="L131" s="44"/>
      <c r="M131" s="211" t="s">
        <v>19</v>
      </c>
      <c r="N131" s="212" t="s">
        <v>43</v>
      </c>
      <c r="O131" s="84"/>
      <c r="P131" s="213">
        <f>O131*H131</f>
        <v>0</v>
      </c>
      <c r="Q131" s="213">
        <v>0.00071000000000000002</v>
      </c>
      <c r="R131" s="213">
        <f>Q131*H131</f>
        <v>0.0071000000000000004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153</v>
      </c>
      <c r="AT131" s="215" t="s">
        <v>121</v>
      </c>
      <c r="AU131" s="215" t="s">
        <v>82</v>
      </c>
      <c r="AY131" s="17" t="s">
        <v>118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153</v>
      </c>
      <c r="BM131" s="215" t="s">
        <v>233</v>
      </c>
    </row>
    <row r="132" s="2" customFormat="1">
      <c r="A132" s="38"/>
      <c r="B132" s="39"/>
      <c r="C132" s="40"/>
      <c r="D132" s="217" t="s">
        <v>128</v>
      </c>
      <c r="E132" s="40"/>
      <c r="F132" s="218" t="s">
        <v>234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128</v>
      </c>
      <c r="AU132" s="17" t="s">
        <v>82</v>
      </c>
    </row>
    <row r="133" s="2" customFormat="1" ht="24.15" customHeight="1">
      <c r="A133" s="38"/>
      <c r="B133" s="39"/>
      <c r="C133" s="204" t="s">
        <v>235</v>
      </c>
      <c r="D133" s="204" t="s">
        <v>121</v>
      </c>
      <c r="E133" s="205" t="s">
        <v>236</v>
      </c>
      <c r="F133" s="206" t="s">
        <v>237</v>
      </c>
      <c r="G133" s="207" t="s">
        <v>152</v>
      </c>
      <c r="H133" s="208">
        <v>30</v>
      </c>
      <c r="I133" s="209"/>
      <c r="J133" s="210">
        <f>ROUND(I133*H133,2)</f>
        <v>0</v>
      </c>
      <c r="K133" s="206" t="s">
        <v>125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0.0020600000000000002</v>
      </c>
      <c r="R133" s="213">
        <f>Q133*H133</f>
        <v>0.061800000000000008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153</v>
      </c>
      <c r="AT133" s="215" t="s">
        <v>121</v>
      </c>
      <c r="AU133" s="215" t="s">
        <v>82</v>
      </c>
      <c r="AY133" s="17" t="s">
        <v>118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80</v>
      </c>
      <c r="BK133" s="216">
        <f>ROUND(I133*H133,2)</f>
        <v>0</v>
      </c>
      <c r="BL133" s="17" t="s">
        <v>153</v>
      </c>
      <c r="BM133" s="215" t="s">
        <v>238</v>
      </c>
    </row>
    <row r="134" s="2" customFormat="1">
      <c r="A134" s="38"/>
      <c r="B134" s="39"/>
      <c r="C134" s="40"/>
      <c r="D134" s="217" t="s">
        <v>128</v>
      </c>
      <c r="E134" s="40"/>
      <c r="F134" s="218" t="s">
        <v>239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128</v>
      </c>
      <c r="AU134" s="17" t="s">
        <v>82</v>
      </c>
    </row>
    <row r="135" s="2" customFormat="1" ht="24.15" customHeight="1">
      <c r="A135" s="38"/>
      <c r="B135" s="39"/>
      <c r="C135" s="204" t="s">
        <v>240</v>
      </c>
      <c r="D135" s="204" t="s">
        <v>121</v>
      </c>
      <c r="E135" s="205" t="s">
        <v>241</v>
      </c>
      <c r="F135" s="206" t="s">
        <v>242</v>
      </c>
      <c r="G135" s="207" t="s">
        <v>152</v>
      </c>
      <c r="H135" s="208">
        <v>170</v>
      </c>
      <c r="I135" s="209"/>
      <c r="J135" s="210">
        <f>ROUND(I135*H135,2)</f>
        <v>0</v>
      </c>
      <c r="K135" s="206" t="s">
        <v>125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0.0020100000000000001</v>
      </c>
      <c r="R135" s="213">
        <f>Q135*H135</f>
        <v>0.3417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153</v>
      </c>
      <c r="AT135" s="215" t="s">
        <v>121</v>
      </c>
      <c r="AU135" s="215" t="s">
        <v>82</v>
      </c>
      <c r="AY135" s="17" t="s">
        <v>118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80</v>
      </c>
      <c r="BK135" s="216">
        <f>ROUND(I135*H135,2)</f>
        <v>0</v>
      </c>
      <c r="BL135" s="17" t="s">
        <v>153</v>
      </c>
      <c r="BM135" s="215" t="s">
        <v>243</v>
      </c>
    </row>
    <row r="136" s="2" customFormat="1">
      <c r="A136" s="38"/>
      <c r="B136" s="39"/>
      <c r="C136" s="40"/>
      <c r="D136" s="217" t="s">
        <v>128</v>
      </c>
      <c r="E136" s="40"/>
      <c r="F136" s="218" t="s">
        <v>244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128</v>
      </c>
      <c r="AU136" s="17" t="s">
        <v>82</v>
      </c>
    </row>
    <row r="137" s="2" customFormat="1" ht="24.15" customHeight="1">
      <c r="A137" s="38"/>
      <c r="B137" s="39"/>
      <c r="C137" s="204" t="s">
        <v>245</v>
      </c>
      <c r="D137" s="204" t="s">
        <v>121</v>
      </c>
      <c r="E137" s="205" t="s">
        <v>246</v>
      </c>
      <c r="F137" s="206" t="s">
        <v>247</v>
      </c>
      <c r="G137" s="207" t="s">
        <v>152</v>
      </c>
      <c r="H137" s="208">
        <v>30</v>
      </c>
      <c r="I137" s="209"/>
      <c r="J137" s="210">
        <f>ROUND(I137*H137,2)</f>
        <v>0</v>
      </c>
      <c r="K137" s="206" t="s">
        <v>125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0.00029</v>
      </c>
      <c r="R137" s="213">
        <f>Q137*H137</f>
        <v>0.0086999999999999994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153</v>
      </c>
      <c r="AT137" s="215" t="s">
        <v>121</v>
      </c>
      <c r="AU137" s="215" t="s">
        <v>82</v>
      </c>
      <c r="AY137" s="17" t="s">
        <v>118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80</v>
      </c>
      <c r="BK137" s="216">
        <f>ROUND(I137*H137,2)</f>
        <v>0</v>
      </c>
      <c r="BL137" s="17" t="s">
        <v>153</v>
      </c>
      <c r="BM137" s="215" t="s">
        <v>248</v>
      </c>
    </row>
    <row r="138" s="2" customFormat="1">
      <c r="A138" s="38"/>
      <c r="B138" s="39"/>
      <c r="C138" s="40"/>
      <c r="D138" s="217" t="s">
        <v>128</v>
      </c>
      <c r="E138" s="40"/>
      <c r="F138" s="218" t="s">
        <v>249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128</v>
      </c>
      <c r="AU138" s="17" t="s">
        <v>82</v>
      </c>
    </row>
    <row r="139" s="2" customFormat="1" ht="24.15" customHeight="1">
      <c r="A139" s="38"/>
      <c r="B139" s="39"/>
      <c r="C139" s="204" t="s">
        <v>250</v>
      </c>
      <c r="D139" s="204" t="s">
        <v>121</v>
      </c>
      <c r="E139" s="205" t="s">
        <v>251</v>
      </c>
      <c r="F139" s="206" t="s">
        <v>252</v>
      </c>
      <c r="G139" s="207" t="s">
        <v>152</v>
      </c>
      <c r="H139" s="208">
        <v>30</v>
      </c>
      <c r="I139" s="209"/>
      <c r="J139" s="210">
        <f>ROUND(I139*H139,2)</f>
        <v>0</v>
      </c>
      <c r="K139" s="206" t="s">
        <v>125</v>
      </c>
      <c r="L139" s="44"/>
      <c r="M139" s="211" t="s">
        <v>19</v>
      </c>
      <c r="N139" s="212" t="s">
        <v>43</v>
      </c>
      <c r="O139" s="84"/>
      <c r="P139" s="213">
        <f>O139*H139</f>
        <v>0</v>
      </c>
      <c r="Q139" s="213">
        <v>0.00035</v>
      </c>
      <c r="R139" s="213">
        <f>Q139*H139</f>
        <v>0.010500000000000001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153</v>
      </c>
      <c r="AT139" s="215" t="s">
        <v>121</v>
      </c>
      <c r="AU139" s="215" t="s">
        <v>82</v>
      </c>
      <c r="AY139" s="17" t="s">
        <v>118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80</v>
      </c>
      <c r="BK139" s="216">
        <f>ROUND(I139*H139,2)</f>
        <v>0</v>
      </c>
      <c r="BL139" s="17" t="s">
        <v>153</v>
      </c>
      <c r="BM139" s="215" t="s">
        <v>253</v>
      </c>
    </row>
    <row r="140" s="2" customFormat="1">
      <c r="A140" s="38"/>
      <c r="B140" s="39"/>
      <c r="C140" s="40"/>
      <c r="D140" s="217" t="s">
        <v>128</v>
      </c>
      <c r="E140" s="40"/>
      <c r="F140" s="218" t="s">
        <v>254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128</v>
      </c>
      <c r="AU140" s="17" t="s">
        <v>82</v>
      </c>
    </row>
    <row r="141" s="2" customFormat="1" ht="24.15" customHeight="1">
      <c r="A141" s="38"/>
      <c r="B141" s="39"/>
      <c r="C141" s="204" t="s">
        <v>255</v>
      </c>
      <c r="D141" s="204" t="s">
        <v>121</v>
      </c>
      <c r="E141" s="205" t="s">
        <v>256</v>
      </c>
      <c r="F141" s="206" t="s">
        <v>257</v>
      </c>
      <c r="G141" s="207" t="s">
        <v>204</v>
      </c>
      <c r="H141" s="208">
        <v>28</v>
      </c>
      <c r="I141" s="209"/>
      <c r="J141" s="210">
        <f>ROUND(I141*H141,2)</f>
        <v>0</v>
      </c>
      <c r="K141" s="206" t="s">
        <v>125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153</v>
      </c>
      <c r="AT141" s="215" t="s">
        <v>121</v>
      </c>
      <c r="AU141" s="215" t="s">
        <v>82</v>
      </c>
      <c r="AY141" s="17" t="s">
        <v>118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80</v>
      </c>
      <c r="BK141" s="216">
        <f>ROUND(I141*H141,2)</f>
        <v>0</v>
      </c>
      <c r="BL141" s="17" t="s">
        <v>153</v>
      </c>
      <c r="BM141" s="215" t="s">
        <v>258</v>
      </c>
    </row>
    <row r="142" s="2" customFormat="1">
      <c r="A142" s="38"/>
      <c r="B142" s="39"/>
      <c r="C142" s="40"/>
      <c r="D142" s="217" t="s">
        <v>128</v>
      </c>
      <c r="E142" s="40"/>
      <c r="F142" s="218" t="s">
        <v>259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128</v>
      </c>
      <c r="AU142" s="17" t="s">
        <v>82</v>
      </c>
    </row>
    <row r="143" s="2" customFormat="1" ht="24.15" customHeight="1">
      <c r="A143" s="38"/>
      <c r="B143" s="39"/>
      <c r="C143" s="204" t="s">
        <v>260</v>
      </c>
      <c r="D143" s="204" t="s">
        <v>121</v>
      </c>
      <c r="E143" s="205" t="s">
        <v>261</v>
      </c>
      <c r="F143" s="206" t="s">
        <v>262</v>
      </c>
      <c r="G143" s="207" t="s">
        <v>204</v>
      </c>
      <c r="H143" s="208">
        <v>8</v>
      </c>
      <c r="I143" s="209"/>
      <c r="J143" s="210">
        <f>ROUND(I143*H143,2)</f>
        <v>0</v>
      </c>
      <c r="K143" s="206" t="s">
        <v>125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153</v>
      </c>
      <c r="AT143" s="215" t="s">
        <v>121</v>
      </c>
      <c r="AU143" s="215" t="s">
        <v>82</v>
      </c>
      <c r="AY143" s="17" t="s">
        <v>118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80</v>
      </c>
      <c r="BK143" s="216">
        <f>ROUND(I143*H143,2)</f>
        <v>0</v>
      </c>
      <c r="BL143" s="17" t="s">
        <v>153</v>
      </c>
      <c r="BM143" s="215" t="s">
        <v>263</v>
      </c>
    </row>
    <row r="144" s="2" customFormat="1">
      <c r="A144" s="38"/>
      <c r="B144" s="39"/>
      <c r="C144" s="40"/>
      <c r="D144" s="217" t="s">
        <v>128</v>
      </c>
      <c r="E144" s="40"/>
      <c r="F144" s="218" t="s">
        <v>264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128</v>
      </c>
      <c r="AU144" s="17" t="s">
        <v>82</v>
      </c>
    </row>
    <row r="145" s="2" customFormat="1" ht="24.15" customHeight="1">
      <c r="A145" s="38"/>
      <c r="B145" s="39"/>
      <c r="C145" s="204" t="s">
        <v>265</v>
      </c>
      <c r="D145" s="204" t="s">
        <v>121</v>
      </c>
      <c r="E145" s="205" t="s">
        <v>266</v>
      </c>
      <c r="F145" s="206" t="s">
        <v>267</v>
      </c>
      <c r="G145" s="207" t="s">
        <v>204</v>
      </c>
      <c r="H145" s="208">
        <v>17</v>
      </c>
      <c r="I145" s="209"/>
      <c r="J145" s="210">
        <f>ROUND(I145*H145,2)</f>
        <v>0</v>
      </c>
      <c r="K145" s="206" t="s">
        <v>125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153</v>
      </c>
      <c r="AT145" s="215" t="s">
        <v>121</v>
      </c>
      <c r="AU145" s="215" t="s">
        <v>82</v>
      </c>
      <c r="AY145" s="17" t="s">
        <v>118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80</v>
      </c>
      <c r="BK145" s="216">
        <f>ROUND(I145*H145,2)</f>
        <v>0</v>
      </c>
      <c r="BL145" s="17" t="s">
        <v>153</v>
      </c>
      <c r="BM145" s="215" t="s">
        <v>268</v>
      </c>
    </row>
    <row r="146" s="2" customFormat="1">
      <c r="A146" s="38"/>
      <c r="B146" s="39"/>
      <c r="C146" s="40"/>
      <c r="D146" s="217" t="s">
        <v>128</v>
      </c>
      <c r="E146" s="40"/>
      <c r="F146" s="218" t="s">
        <v>269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82</v>
      </c>
    </row>
    <row r="147" s="2" customFormat="1" ht="24.15" customHeight="1">
      <c r="A147" s="38"/>
      <c r="B147" s="39"/>
      <c r="C147" s="204" t="s">
        <v>270</v>
      </c>
      <c r="D147" s="204" t="s">
        <v>121</v>
      </c>
      <c r="E147" s="205" t="s">
        <v>271</v>
      </c>
      <c r="F147" s="206" t="s">
        <v>272</v>
      </c>
      <c r="G147" s="207" t="s">
        <v>204</v>
      </c>
      <c r="H147" s="208">
        <v>12</v>
      </c>
      <c r="I147" s="209"/>
      <c r="J147" s="210">
        <f>ROUND(I147*H147,2)</f>
        <v>0</v>
      </c>
      <c r="K147" s="206" t="s">
        <v>125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0.027560000000000001</v>
      </c>
      <c r="T147" s="214">
        <f>S147*H147</f>
        <v>0.33072000000000001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153</v>
      </c>
      <c r="AT147" s="215" t="s">
        <v>121</v>
      </c>
      <c r="AU147" s="215" t="s">
        <v>82</v>
      </c>
      <c r="AY147" s="17" t="s">
        <v>118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80</v>
      </c>
      <c r="BK147" s="216">
        <f>ROUND(I147*H147,2)</f>
        <v>0</v>
      </c>
      <c r="BL147" s="17" t="s">
        <v>153</v>
      </c>
      <c r="BM147" s="215" t="s">
        <v>273</v>
      </c>
    </row>
    <row r="148" s="2" customFormat="1">
      <c r="A148" s="38"/>
      <c r="B148" s="39"/>
      <c r="C148" s="40"/>
      <c r="D148" s="217" t="s">
        <v>128</v>
      </c>
      <c r="E148" s="40"/>
      <c r="F148" s="218" t="s">
        <v>274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128</v>
      </c>
      <c r="AU148" s="17" t="s">
        <v>82</v>
      </c>
    </row>
    <row r="149" s="2" customFormat="1" ht="24.15" customHeight="1">
      <c r="A149" s="38"/>
      <c r="B149" s="39"/>
      <c r="C149" s="204" t="s">
        <v>275</v>
      </c>
      <c r="D149" s="204" t="s">
        <v>121</v>
      </c>
      <c r="E149" s="205" t="s">
        <v>276</v>
      </c>
      <c r="F149" s="206" t="s">
        <v>277</v>
      </c>
      <c r="G149" s="207" t="s">
        <v>204</v>
      </c>
      <c r="H149" s="208">
        <v>8</v>
      </c>
      <c r="I149" s="209"/>
      <c r="J149" s="210">
        <f>ROUND(I149*H149,2)</f>
        <v>0</v>
      </c>
      <c r="K149" s="206" t="s">
        <v>125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0.0053499999999999997</v>
      </c>
      <c r="R149" s="213">
        <f>Q149*H149</f>
        <v>0.042799999999999998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153</v>
      </c>
      <c r="AT149" s="215" t="s">
        <v>121</v>
      </c>
      <c r="AU149" s="215" t="s">
        <v>82</v>
      </c>
      <c r="AY149" s="17" t="s">
        <v>118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80</v>
      </c>
      <c r="BK149" s="216">
        <f>ROUND(I149*H149,2)</f>
        <v>0</v>
      </c>
      <c r="BL149" s="17" t="s">
        <v>153</v>
      </c>
      <c r="BM149" s="215" t="s">
        <v>278</v>
      </c>
    </row>
    <row r="150" s="2" customFormat="1">
      <c r="A150" s="38"/>
      <c r="B150" s="39"/>
      <c r="C150" s="40"/>
      <c r="D150" s="217" t="s">
        <v>128</v>
      </c>
      <c r="E150" s="40"/>
      <c r="F150" s="218" t="s">
        <v>279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128</v>
      </c>
      <c r="AU150" s="17" t="s">
        <v>82</v>
      </c>
    </row>
    <row r="151" s="2" customFormat="1" ht="37.8" customHeight="1">
      <c r="A151" s="38"/>
      <c r="B151" s="39"/>
      <c r="C151" s="204" t="s">
        <v>280</v>
      </c>
      <c r="D151" s="204" t="s">
        <v>121</v>
      </c>
      <c r="E151" s="205" t="s">
        <v>281</v>
      </c>
      <c r="F151" s="206" t="s">
        <v>282</v>
      </c>
      <c r="G151" s="207" t="s">
        <v>204</v>
      </c>
      <c r="H151" s="208">
        <v>5</v>
      </c>
      <c r="I151" s="209"/>
      <c r="J151" s="210">
        <f>ROUND(I151*H151,2)</f>
        <v>0</v>
      </c>
      <c r="K151" s="206" t="s">
        <v>125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0.0010200000000000001</v>
      </c>
      <c r="R151" s="213">
        <f>Q151*H151</f>
        <v>0.0051000000000000004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153</v>
      </c>
      <c r="AT151" s="215" t="s">
        <v>121</v>
      </c>
      <c r="AU151" s="215" t="s">
        <v>82</v>
      </c>
      <c r="AY151" s="17" t="s">
        <v>118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80</v>
      </c>
      <c r="BK151" s="216">
        <f>ROUND(I151*H151,2)</f>
        <v>0</v>
      </c>
      <c r="BL151" s="17" t="s">
        <v>153</v>
      </c>
      <c r="BM151" s="215" t="s">
        <v>283</v>
      </c>
    </row>
    <row r="152" s="2" customFormat="1">
      <c r="A152" s="38"/>
      <c r="B152" s="39"/>
      <c r="C152" s="40"/>
      <c r="D152" s="217" t="s">
        <v>128</v>
      </c>
      <c r="E152" s="40"/>
      <c r="F152" s="218" t="s">
        <v>284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128</v>
      </c>
      <c r="AU152" s="17" t="s">
        <v>82</v>
      </c>
    </row>
    <row r="153" s="2" customFormat="1" ht="24.15" customHeight="1">
      <c r="A153" s="38"/>
      <c r="B153" s="39"/>
      <c r="C153" s="204" t="s">
        <v>285</v>
      </c>
      <c r="D153" s="204" t="s">
        <v>121</v>
      </c>
      <c r="E153" s="205" t="s">
        <v>286</v>
      </c>
      <c r="F153" s="206" t="s">
        <v>287</v>
      </c>
      <c r="G153" s="207" t="s">
        <v>204</v>
      </c>
      <c r="H153" s="208">
        <v>1</v>
      </c>
      <c r="I153" s="209"/>
      <c r="J153" s="210">
        <f>ROUND(I153*H153,2)</f>
        <v>0</v>
      </c>
      <c r="K153" s="206" t="s">
        <v>125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0.00051000000000000004</v>
      </c>
      <c r="R153" s="213">
        <f>Q153*H153</f>
        <v>0.00051000000000000004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153</v>
      </c>
      <c r="AT153" s="215" t="s">
        <v>121</v>
      </c>
      <c r="AU153" s="215" t="s">
        <v>82</v>
      </c>
      <c r="AY153" s="17" t="s">
        <v>118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80</v>
      </c>
      <c r="BK153" s="216">
        <f>ROUND(I153*H153,2)</f>
        <v>0</v>
      </c>
      <c r="BL153" s="17" t="s">
        <v>153</v>
      </c>
      <c r="BM153" s="215" t="s">
        <v>288</v>
      </c>
    </row>
    <row r="154" s="2" customFormat="1">
      <c r="A154" s="38"/>
      <c r="B154" s="39"/>
      <c r="C154" s="40"/>
      <c r="D154" s="217" t="s">
        <v>128</v>
      </c>
      <c r="E154" s="40"/>
      <c r="F154" s="218" t="s">
        <v>289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128</v>
      </c>
      <c r="AU154" s="17" t="s">
        <v>82</v>
      </c>
    </row>
    <row r="155" s="2" customFormat="1" ht="24.15" customHeight="1">
      <c r="A155" s="38"/>
      <c r="B155" s="39"/>
      <c r="C155" s="204" t="s">
        <v>290</v>
      </c>
      <c r="D155" s="204" t="s">
        <v>121</v>
      </c>
      <c r="E155" s="205" t="s">
        <v>291</v>
      </c>
      <c r="F155" s="206" t="s">
        <v>292</v>
      </c>
      <c r="G155" s="207" t="s">
        <v>152</v>
      </c>
      <c r="H155" s="208">
        <v>270</v>
      </c>
      <c r="I155" s="209"/>
      <c r="J155" s="210">
        <f>ROUND(I155*H155,2)</f>
        <v>0</v>
      </c>
      <c r="K155" s="206" t="s">
        <v>125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153</v>
      </c>
      <c r="AT155" s="215" t="s">
        <v>121</v>
      </c>
      <c r="AU155" s="215" t="s">
        <v>82</v>
      </c>
      <c r="AY155" s="17" t="s">
        <v>118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80</v>
      </c>
      <c r="BK155" s="216">
        <f>ROUND(I155*H155,2)</f>
        <v>0</v>
      </c>
      <c r="BL155" s="17" t="s">
        <v>153</v>
      </c>
      <c r="BM155" s="215" t="s">
        <v>293</v>
      </c>
    </row>
    <row r="156" s="2" customFormat="1">
      <c r="A156" s="38"/>
      <c r="B156" s="39"/>
      <c r="C156" s="40"/>
      <c r="D156" s="217" t="s">
        <v>128</v>
      </c>
      <c r="E156" s="40"/>
      <c r="F156" s="218" t="s">
        <v>294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128</v>
      </c>
      <c r="AU156" s="17" t="s">
        <v>82</v>
      </c>
    </row>
    <row r="157" s="2" customFormat="1" ht="44.25" customHeight="1">
      <c r="A157" s="38"/>
      <c r="B157" s="39"/>
      <c r="C157" s="204" t="s">
        <v>295</v>
      </c>
      <c r="D157" s="204" t="s">
        <v>121</v>
      </c>
      <c r="E157" s="205" t="s">
        <v>296</v>
      </c>
      <c r="F157" s="206" t="s">
        <v>297</v>
      </c>
      <c r="G157" s="207" t="s">
        <v>196</v>
      </c>
      <c r="H157" s="243"/>
      <c r="I157" s="209"/>
      <c r="J157" s="210">
        <f>ROUND(I157*H157,2)</f>
        <v>0</v>
      </c>
      <c r="K157" s="206" t="s">
        <v>125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153</v>
      </c>
      <c r="AT157" s="215" t="s">
        <v>121</v>
      </c>
      <c r="AU157" s="215" t="s">
        <v>82</v>
      </c>
      <c r="AY157" s="17" t="s">
        <v>118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80</v>
      </c>
      <c r="BK157" s="216">
        <f>ROUND(I157*H157,2)</f>
        <v>0</v>
      </c>
      <c r="BL157" s="17" t="s">
        <v>153</v>
      </c>
      <c r="BM157" s="215" t="s">
        <v>298</v>
      </c>
    </row>
    <row r="158" s="2" customFormat="1">
      <c r="A158" s="38"/>
      <c r="B158" s="39"/>
      <c r="C158" s="40"/>
      <c r="D158" s="217" t="s">
        <v>128</v>
      </c>
      <c r="E158" s="40"/>
      <c r="F158" s="218" t="s">
        <v>299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128</v>
      </c>
      <c r="AU158" s="17" t="s">
        <v>82</v>
      </c>
    </row>
    <row r="159" s="12" customFormat="1" ht="22.8" customHeight="1">
      <c r="A159" s="12"/>
      <c r="B159" s="188"/>
      <c r="C159" s="189"/>
      <c r="D159" s="190" t="s">
        <v>71</v>
      </c>
      <c r="E159" s="202" t="s">
        <v>300</v>
      </c>
      <c r="F159" s="202" t="s">
        <v>301</v>
      </c>
      <c r="G159" s="189"/>
      <c r="H159" s="189"/>
      <c r="I159" s="192"/>
      <c r="J159" s="203">
        <f>BK159</f>
        <v>0</v>
      </c>
      <c r="K159" s="189"/>
      <c r="L159" s="194"/>
      <c r="M159" s="195"/>
      <c r="N159" s="196"/>
      <c r="O159" s="196"/>
      <c r="P159" s="197">
        <f>SUM(P160:P261)</f>
        <v>0</v>
      </c>
      <c r="Q159" s="196"/>
      <c r="R159" s="197">
        <f>SUM(R160:R261)</f>
        <v>1.2881499999999999</v>
      </c>
      <c r="S159" s="196"/>
      <c r="T159" s="198">
        <f>SUM(T160:T261)</f>
        <v>2.9597799999999999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9" t="s">
        <v>82</v>
      </c>
      <c r="AT159" s="200" t="s">
        <v>71</v>
      </c>
      <c r="AU159" s="200" t="s">
        <v>80</v>
      </c>
      <c r="AY159" s="199" t="s">
        <v>118</v>
      </c>
      <c r="BK159" s="201">
        <f>SUM(BK160:BK261)</f>
        <v>0</v>
      </c>
    </row>
    <row r="160" s="2" customFormat="1" ht="24.15" customHeight="1">
      <c r="A160" s="38"/>
      <c r="B160" s="39"/>
      <c r="C160" s="204" t="s">
        <v>302</v>
      </c>
      <c r="D160" s="204" t="s">
        <v>121</v>
      </c>
      <c r="E160" s="205" t="s">
        <v>303</v>
      </c>
      <c r="F160" s="206" t="s">
        <v>304</v>
      </c>
      <c r="G160" s="207" t="s">
        <v>152</v>
      </c>
      <c r="H160" s="208">
        <v>700</v>
      </c>
      <c r="I160" s="209"/>
      <c r="J160" s="210">
        <f>ROUND(I160*H160,2)</f>
        <v>0</v>
      </c>
      <c r="K160" s="206" t="s">
        <v>125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0.0021299999999999999</v>
      </c>
      <c r="T160" s="214">
        <f>S160*H160</f>
        <v>1.4909999999999999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153</v>
      </c>
      <c r="AT160" s="215" t="s">
        <v>121</v>
      </c>
      <c r="AU160" s="215" t="s">
        <v>82</v>
      </c>
      <c r="AY160" s="17" t="s">
        <v>118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80</v>
      </c>
      <c r="BK160" s="216">
        <f>ROUND(I160*H160,2)</f>
        <v>0</v>
      </c>
      <c r="BL160" s="17" t="s">
        <v>153</v>
      </c>
      <c r="BM160" s="215" t="s">
        <v>305</v>
      </c>
    </row>
    <row r="161" s="2" customFormat="1">
      <c r="A161" s="38"/>
      <c r="B161" s="39"/>
      <c r="C161" s="40"/>
      <c r="D161" s="217" t="s">
        <v>128</v>
      </c>
      <c r="E161" s="40"/>
      <c r="F161" s="218" t="s">
        <v>306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128</v>
      </c>
      <c r="AU161" s="17" t="s">
        <v>82</v>
      </c>
    </row>
    <row r="162" s="2" customFormat="1" ht="24.15" customHeight="1">
      <c r="A162" s="38"/>
      <c r="B162" s="39"/>
      <c r="C162" s="204" t="s">
        <v>307</v>
      </c>
      <c r="D162" s="204" t="s">
        <v>121</v>
      </c>
      <c r="E162" s="205" t="s">
        <v>308</v>
      </c>
      <c r="F162" s="206" t="s">
        <v>309</v>
      </c>
      <c r="G162" s="207" t="s">
        <v>152</v>
      </c>
      <c r="H162" s="208">
        <v>130</v>
      </c>
      <c r="I162" s="209"/>
      <c r="J162" s="210">
        <f>ROUND(I162*H162,2)</f>
        <v>0</v>
      </c>
      <c r="K162" s="206" t="s">
        <v>125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0.0067000000000000002</v>
      </c>
      <c r="T162" s="214">
        <f>S162*H162</f>
        <v>0.871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153</v>
      </c>
      <c r="AT162" s="215" t="s">
        <v>121</v>
      </c>
      <c r="AU162" s="215" t="s">
        <v>82</v>
      </c>
      <c r="AY162" s="17" t="s">
        <v>118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80</v>
      </c>
      <c r="BK162" s="216">
        <f>ROUND(I162*H162,2)</f>
        <v>0</v>
      </c>
      <c r="BL162" s="17" t="s">
        <v>153</v>
      </c>
      <c r="BM162" s="215" t="s">
        <v>310</v>
      </c>
    </row>
    <row r="163" s="2" customFormat="1">
      <c r="A163" s="38"/>
      <c r="B163" s="39"/>
      <c r="C163" s="40"/>
      <c r="D163" s="217" t="s">
        <v>128</v>
      </c>
      <c r="E163" s="40"/>
      <c r="F163" s="218" t="s">
        <v>311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128</v>
      </c>
      <c r="AU163" s="17" t="s">
        <v>82</v>
      </c>
    </row>
    <row r="164" s="2" customFormat="1" ht="24.15" customHeight="1">
      <c r="A164" s="38"/>
      <c r="B164" s="39"/>
      <c r="C164" s="204" t="s">
        <v>312</v>
      </c>
      <c r="D164" s="204" t="s">
        <v>121</v>
      </c>
      <c r="E164" s="205" t="s">
        <v>313</v>
      </c>
      <c r="F164" s="206" t="s">
        <v>314</v>
      </c>
      <c r="G164" s="207" t="s">
        <v>152</v>
      </c>
      <c r="H164" s="208">
        <v>40</v>
      </c>
      <c r="I164" s="209"/>
      <c r="J164" s="210">
        <f>ROUND(I164*H164,2)</f>
        <v>0</v>
      </c>
      <c r="K164" s="206" t="s">
        <v>125</v>
      </c>
      <c r="L164" s="44"/>
      <c r="M164" s="211" t="s">
        <v>19</v>
      </c>
      <c r="N164" s="212" t="s">
        <v>43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0.01102</v>
      </c>
      <c r="T164" s="214">
        <f>S164*H164</f>
        <v>0.44080000000000003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153</v>
      </c>
      <c r="AT164" s="215" t="s">
        <v>121</v>
      </c>
      <c r="AU164" s="215" t="s">
        <v>82</v>
      </c>
      <c r="AY164" s="17" t="s">
        <v>118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80</v>
      </c>
      <c r="BK164" s="216">
        <f>ROUND(I164*H164,2)</f>
        <v>0</v>
      </c>
      <c r="BL164" s="17" t="s">
        <v>153</v>
      </c>
      <c r="BM164" s="215" t="s">
        <v>315</v>
      </c>
    </row>
    <row r="165" s="2" customFormat="1">
      <c r="A165" s="38"/>
      <c r="B165" s="39"/>
      <c r="C165" s="40"/>
      <c r="D165" s="217" t="s">
        <v>128</v>
      </c>
      <c r="E165" s="40"/>
      <c r="F165" s="218" t="s">
        <v>316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128</v>
      </c>
      <c r="AU165" s="17" t="s">
        <v>82</v>
      </c>
    </row>
    <row r="166" s="2" customFormat="1" ht="37.8" customHeight="1">
      <c r="A166" s="38"/>
      <c r="B166" s="39"/>
      <c r="C166" s="204" t="s">
        <v>317</v>
      </c>
      <c r="D166" s="204" t="s">
        <v>121</v>
      </c>
      <c r="E166" s="205" t="s">
        <v>318</v>
      </c>
      <c r="F166" s="206" t="s">
        <v>319</v>
      </c>
      <c r="G166" s="207" t="s">
        <v>204</v>
      </c>
      <c r="H166" s="208">
        <v>350</v>
      </c>
      <c r="I166" s="209"/>
      <c r="J166" s="210">
        <f>ROUND(I166*H166,2)</f>
        <v>0</v>
      </c>
      <c r="K166" s="206" t="s">
        <v>125</v>
      </c>
      <c r="L166" s="44"/>
      <c r="M166" s="211" t="s">
        <v>19</v>
      </c>
      <c r="N166" s="212" t="s">
        <v>43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153</v>
      </c>
      <c r="AT166" s="215" t="s">
        <v>121</v>
      </c>
      <c r="AU166" s="215" t="s">
        <v>82</v>
      </c>
      <c r="AY166" s="17" t="s">
        <v>118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80</v>
      </c>
      <c r="BK166" s="216">
        <f>ROUND(I166*H166,2)</f>
        <v>0</v>
      </c>
      <c r="BL166" s="17" t="s">
        <v>153</v>
      </c>
      <c r="BM166" s="215" t="s">
        <v>320</v>
      </c>
    </row>
    <row r="167" s="2" customFormat="1">
      <c r="A167" s="38"/>
      <c r="B167" s="39"/>
      <c r="C167" s="40"/>
      <c r="D167" s="217" t="s">
        <v>128</v>
      </c>
      <c r="E167" s="40"/>
      <c r="F167" s="218" t="s">
        <v>321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128</v>
      </c>
      <c r="AU167" s="17" t="s">
        <v>82</v>
      </c>
    </row>
    <row r="168" s="2" customFormat="1" ht="37.8" customHeight="1">
      <c r="A168" s="38"/>
      <c r="B168" s="39"/>
      <c r="C168" s="204" t="s">
        <v>322</v>
      </c>
      <c r="D168" s="204" t="s">
        <v>121</v>
      </c>
      <c r="E168" s="205" t="s">
        <v>323</v>
      </c>
      <c r="F168" s="206" t="s">
        <v>324</v>
      </c>
      <c r="G168" s="207" t="s">
        <v>204</v>
      </c>
      <c r="H168" s="208">
        <v>65</v>
      </c>
      <c r="I168" s="209"/>
      <c r="J168" s="210">
        <f>ROUND(I168*H168,2)</f>
        <v>0</v>
      </c>
      <c r="K168" s="206" t="s">
        <v>125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153</v>
      </c>
      <c r="AT168" s="215" t="s">
        <v>121</v>
      </c>
      <c r="AU168" s="215" t="s">
        <v>82</v>
      </c>
      <c r="AY168" s="17" t="s">
        <v>118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80</v>
      </c>
      <c r="BK168" s="216">
        <f>ROUND(I168*H168,2)</f>
        <v>0</v>
      </c>
      <c r="BL168" s="17" t="s">
        <v>153</v>
      </c>
      <c r="BM168" s="215" t="s">
        <v>325</v>
      </c>
    </row>
    <row r="169" s="2" customFormat="1">
      <c r="A169" s="38"/>
      <c r="B169" s="39"/>
      <c r="C169" s="40"/>
      <c r="D169" s="217" t="s">
        <v>128</v>
      </c>
      <c r="E169" s="40"/>
      <c r="F169" s="218" t="s">
        <v>326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128</v>
      </c>
      <c r="AU169" s="17" t="s">
        <v>82</v>
      </c>
    </row>
    <row r="170" s="2" customFormat="1" ht="37.8" customHeight="1">
      <c r="A170" s="38"/>
      <c r="B170" s="39"/>
      <c r="C170" s="204" t="s">
        <v>327</v>
      </c>
      <c r="D170" s="204" t="s">
        <v>121</v>
      </c>
      <c r="E170" s="205" t="s">
        <v>328</v>
      </c>
      <c r="F170" s="206" t="s">
        <v>329</v>
      </c>
      <c r="G170" s="207" t="s">
        <v>204</v>
      </c>
      <c r="H170" s="208">
        <v>20</v>
      </c>
      <c r="I170" s="209"/>
      <c r="J170" s="210">
        <f>ROUND(I170*H170,2)</f>
        <v>0</v>
      </c>
      <c r="K170" s="206" t="s">
        <v>125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153</v>
      </c>
      <c r="AT170" s="215" t="s">
        <v>121</v>
      </c>
      <c r="AU170" s="215" t="s">
        <v>82</v>
      </c>
      <c r="AY170" s="17" t="s">
        <v>118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80</v>
      </c>
      <c r="BK170" s="216">
        <f>ROUND(I170*H170,2)</f>
        <v>0</v>
      </c>
      <c r="BL170" s="17" t="s">
        <v>153</v>
      </c>
      <c r="BM170" s="215" t="s">
        <v>330</v>
      </c>
    </row>
    <row r="171" s="2" customFormat="1">
      <c r="A171" s="38"/>
      <c r="B171" s="39"/>
      <c r="C171" s="40"/>
      <c r="D171" s="217" t="s">
        <v>128</v>
      </c>
      <c r="E171" s="40"/>
      <c r="F171" s="218" t="s">
        <v>331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128</v>
      </c>
      <c r="AU171" s="17" t="s">
        <v>82</v>
      </c>
    </row>
    <row r="172" s="2" customFormat="1" ht="37.8" customHeight="1">
      <c r="A172" s="38"/>
      <c r="B172" s="39"/>
      <c r="C172" s="204" t="s">
        <v>332</v>
      </c>
      <c r="D172" s="204" t="s">
        <v>121</v>
      </c>
      <c r="E172" s="205" t="s">
        <v>333</v>
      </c>
      <c r="F172" s="206" t="s">
        <v>334</v>
      </c>
      <c r="G172" s="207" t="s">
        <v>152</v>
      </c>
      <c r="H172" s="208">
        <v>12</v>
      </c>
      <c r="I172" s="209"/>
      <c r="J172" s="210">
        <f>ROUND(I172*H172,2)</f>
        <v>0</v>
      </c>
      <c r="K172" s="206" t="s">
        <v>125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0.00036999999999999999</v>
      </c>
      <c r="R172" s="213">
        <f>Q172*H172</f>
        <v>0.0044399999999999995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153</v>
      </c>
      <c r="AT172" s="215" t="s">
        <v>121</v>
      </c>
      <c r="AU172" s="215" t="s">
        <v>82</v>
      </c>
      <c r="AY172" s="17" t="s">
        <v>118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80</v>
      </c>
      <c r="BK172" s="216">
        <f>ROUND(I172*H172,2)</f>
        <v>0</v>
      </c>
      <c r="BL172" s="17" t="s">
        <v>153</v>
      </c>
      <c r="BM172" s="215" t="s">
        <v>335</v>
      </c>
    </row>
    <row r="173" s="2" customFormat="1">
      <c r="A173" s="38"/>
      <c r="B173" s="39"/>
      <c r="C173" s="40"/>
      <c r="D173" s="217" t="s">
        <v>128</v>
      </c>
      <c r="E173" s="40"/>
      <c r="F173" s="218" t="s">
        <v>336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128</v>
      </c>
      <c r="AU173" s="17" t="s">
        <v>82</v>
      </c>
    </row>
    <row r="174" s="2" customFormat="1" ht="16.5" customHeight="1">
      <c r="A174" s="38"/>
      <c r="B174" s="39"/>
      <c r="C174" s="204" t="s">
        <v>337</v>
      </c>
      <c r="D174" s="204" t="s">
        <v>121</v>
      </c>
      <c r="E174" s="205" t="s">
        <v>338</v>
      </c>
      <c r="F174" s="206" t="s">
        <v>339</v>
      </c>
      <c r="G174" s="207" t="s">
        <v>152</v>
      </c>
      <c r="H174" s="208">
        <v>10</v>
      </c>
      <c r="I174" s="209"/>
      <c r="J174" s="210">
        <f>ROUND(I174*H174,2)</f>
        <v>0</v>
      </c>
      <c r="K174" s="206" t="s">
        <v>125</v>
      </c>
      <c r="L174" s="44"/>
      <c r="M174" s="211" t="s">
        <v>19</v>
      </c>
      <c r="N174" s="212" t="s">
        <v>43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0.00027999999999999998</v>
      </c>
      <c r="T174" s="214">
        <f>S174*H174</f>
        <v>0.0027999999999999995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153</v>
      </c>
      <c r="AT174" s="215" t="s">
        <v>121</v>
      </c>
      <c r="AU174" s="215" t="s">
        <v>82</v>
      </c>
      <c r="AY174" s="17" t="s">
        <v>118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80</v>
      </c>
      <c r="BK174" s="216">
        <f>ROUND(I174*H174,2)</f>
        <v>0</v>
      </c>
      <c r="BL174" s="17" t="s">
        <v>153</v>
      </c>
      <c r="BM174" s="215" t="s">
        <v>340</v>
      </c>
    </row>
    <row r="175" s="2" customFormat="1">
      <c r="A175" s="38"/>
      <c r="B175" s="39"/>
      <c r="C175" s="40"/>
      <c r="D175" s="217" t="s">
        <v>128</v>
      </c>
      <c r="E175" s="40"/>
      <c r="F175" s="218" t="s">
        <v>341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128</v>
      </c>
      <c r="AU175" s="17" t="s">
        <v>82</v>
      </c>
    </row>
    <row r="176" s="2" customFormat="1" ht="24.15" customHeight="1">
      <c r="A176" s="38"/>
      <c r="B176" s="39"/>
      <c r="C176" s="204" t="s">
        <v>342</v>
      </c>
      <c r="D176" s="204" t="s">
        <v>121</v>
      </c>
      <c r="E176" s="205" t="s">
        <v>343</v>
      </c>
      <c r="F176" s="206" t="s">
        <v>344</v>
      </c>
      <c r="G176" s="207" t="s">
        <v>204</v>
      </c>
      <c r="H176" s="208">
        <v>4</v>
      </c>
      <c r="I176" s="209"/>
      <c r="J176" s="210">
        <f>ROUND(I176*H176,2)</f>
        <v>0</v>
      </c>
      <c r="K176" s="206" t="s">
        <v>125</v>
      </c>
      <c r="L176" s="44"/>
      <c r="M176" s="211" t="s">
        <v>19</v>
      </c>
      <c r="N176" s="212" t="s">
        <v>43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153</v>
      </c>
      <c r="AT176" s="215" t="s">
        <v>121</v>
      </c>
      <c r="AU176" s="215" t="s">
        <v>82</v>
      </c>
      <c r="AY176" s="17" t="s">
        <v>118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80</v>
      </c>
      <c r="BK176" s="216">
        <f>ROUND(I176*H176,2)</f>
        <v>0</v>
      </c>
      <c r="BL176" s="17" t="s">
        <v>153</v>
      </c>
      <c r="BM176" s="215" t="s">
        <v>345</v>
      </c>
    </row>
    <row r="177" s="2" customFormat="1">
      <c r="A177" s="38"/>
      <c r="B177" s="39"/>
      <c r="C177" s="40"/>
      <c r="D177" s="217" t="s">
        <v>128</v>
      </c>
      <c r="E177" s="40"/>
      <c r="F177" s="218" t="s">
        <v>346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128</v>
      </c>
      <c r="AU177" s="17" t="s">
        <v>82</v>
      </c>
    </row>
    <row r="178" s="2" customFormat="1" ht="24.15" customHeight="1">
      <c r="A178" s="38"/>
      <c r="B178" s="39"/>
      <c r="C178" s="204" t="s">
        <v>347</v>
      </c>
      <c r="D178" s="204" t="s">
        <v>121</v>
      </c>
      <c r="E178" s="205" t="s">
        <v>348</v>
      </c>
      <c r="F178" s="206" t="s">
        <v>349</v>
      </c>
      <c r="G178" s="207" t="s">
        <v>204</v>
      </c>
      <c r="H178" s="208">
        <v>1</v>
      </c>
      <c r="I178" s="209"/>
      <c r="J178" s="210">
        <f>ROUND(I178*H178,2)</f>
        <v>0</v>
      </c>
      <c r="K178" s="206" t="s">
        <v>125</v>
      </c>
      <c r="L178" s="44"/>
      <c r="M178" s="211" t="s">
        <v>19</v>
      </c>
      <c r="N178" s="212" t="s">
        <v>43</v>
      </c>
      <c r="O178" s="84"/>
      <c r="P178" s="213">
        <f>O178*H178</f>
        <v>0</v>
      </c>
      <c r="Q178" s="213">
        <v>5.0000000000000002E-05</v>
      </c>
      <c r="R178" s="213">
        <f>Q178*H178</f>
        <v>5.0000000000000002E-05</v>
      </c>
      <c r="S178" s="213">
        <v>0.00066</v>
      </c>
      <c r="T178" s="214">
        <f>S178*H178</f>
        <v>0.00066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153</v>
      </c>
      <c r="AT178" s="215" t="s">
        <v>121</v>
      </c>
      <c r="AU178" s="215" t="s">
        <v>82</v>
      </c>
      <c r="AY178" s="17" t="s">
        <v>118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80</v>
      </c>
      <c r="BK178" s="216">
        <f>ROUND(I178*H178,2)</f>
        <v>0</v>
      </c>
      <c r="BL178" s="17" t="s">
        <v>153</v>
      </c>
      <c r="BM178" s="215" t="s">
        <v>350</v>
      </c>
    </row>
    <row r="179" s="2" customFormat="1">
      <c r="A179" s="38"/>
      <c r="B179" s="39"/>
      <c r="C179" s="40"/>
      <c r="D179" s="217" t="s">
        <v>128</v>
      </c>
      <c r="E179" s="40"/>
      <c r="F179" s="218" t="s">
        <v>351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128</v>
      </c>
      <c r="AU179" s="17" t="s">
        <v>82</v>
      </c>
    </row>
    <row r="180" s="2" customFormat="1" ht="24.15" customHeight="1">
      <c r="A180" s="38"/>
      <c r="B180" s="39"/>
      <c r="C180" s="204" t="s">
        <v>352</v>
      </c>
      <c r="D180" s="204" t="s">
        <v>121</v>
      </c>
      <c r="E180" s="205" t="s">
        <v>353</v>
      </c>
      <c r="F180" s="206" t="s">
        <v>354</v>
      </c>
      <c r="G180" s="207" t="s">
        <v>204</v>
      </c>
      <c r="H180" s="208">
        <v>2</v>
      </c>
      <c r="I180" s="209"/>
      <c r="J180" s="210">
        <f>ROUND(I180*H180,2)</f>
        <v>0</v>
      </c>
      <c r="K180" s="206" t="s">
        <v>125</v>
      </c>
      <c r="L180" s="44"/>
      <c r="M180" s="211" t="s">
        <v>19</v>
      </c>
      <c r="N180" s="212" t="s">
        <v>43</v>
      </c>
      <c r="O180" s="84"/>
      <c r="P180" s="213">
        <f>O180*H180</f>
        <v>0</v>
      </c>
      <c r="Q180" s="213">
        <v>6.0000000000000002E-05</v>
      </c>
      <c r="R180" s="213">
        <f>Q180*H180</f>
        <v>0.00012</v>
      </c>
      <c r="S180" s="213">
        <v>0.00109</v>
      </c>
      <c r="T180" s="214">
        <f>S180*H180</f>
        <v>0.0021800000000000001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153</v>
      </c>
      <c r="AT180" s="215" t="s">
        <v>121</v>
      </c>
      <c r="AU180" s="215" t="s">
        <v>82</v>
      </c>
      <c r="AY180" s="17" t="s">
        <v>118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80</v>
      </c>
      <c r="BK180" s="216">
        <f>ROUND(I180*H180,2)</f>
        <v>0</v>
      </c>
      <c r="BL180" s="17" t="s">
        <v>153</v>
      </c>
      <c r="BM180" s="215" t="s">
        <v>355</v>
      </c>
    </row>
    <row r="181" s="2" customFormat="1">
      <c r="A181" s="38"/>
      <c r="B181" s="39"/>
      <c r="C181" s="40"/>
      <c r="D181" s="217" t="s">
        <v>128</v>
      </c>
      <c r="E181" s="40"/>
      <c r="F181" s="218" t="s">
        <v>356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128</v>
      </c>
      <c r="AU181" s="17" t="s">
        <v>82</v>
      </c>
    </row>
    <row r="182" s="2" customFormat="1" ht="24.15" customHeight="1">
      <c r="A182" s="38"/>
      <c r="B182" s="39"/>
      <c r="C182" s="204" t="s">
        <v>357</v>
      </c>
      <c r="D182" s="204" t="s">
        <v>121</v>
      </c>
      <c r="E182" s="205" t="s">
        <v>358</v>
      </c>
      <c r="F182" s="206" t="s">
        <v>359</v>
      </c>
      <c r="G182" s="207" t="s">
        <v>204</v>
      </c>
      <c r="H182" s="208">
        <v>1</v>
      </c>
      <c r="I182" s="209"/>
      <c r="J182" s="210">
        <f>ROUND(I182*H182,2)</f>
        <v>0</v>
      </c>
      <c r="K182" s="206" t="s">
        <v>125</v>
      </c>
      <c r="L182" s="44"/>
      <c r="M182" s="211" t="s">
        <v>19</v>
      </c>
      <c r="N182" s="212" t="s">
        <v>43</v>
      </c>
      <c r="O182" s="84"/>
      <c r="P182" s="213">
        <f>O182*H182</f>
        <v>0</v>
      </c>
      <c r="Q182" s="213">
        <v>4.0000000000000003E-05</v>
      </c>
      <c r="R182" s="213">
        <f>Q182*H182</f>
        <v>4.0000000000000003E-05</v>
      </c>
      <c r="S182" s="213">
        <v>0.00172</v>
      </c>
      <c r="T182" s="214">
        <f>S182*H182</f>
        <v>0.00172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153</v>
      </c>
      <c r="AT182" s="215" t="s">
        <v>121</v>
      </c>
      <c r="AU182" s="215" t="s">
        <v>82</v>
      </c>
      <c r="AY182" s="17" t="s">
        <v>118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80</v>
      </c>
      <c r="BK182" s="216">
        <f>ROUND(I182*H182,2)</f>
        <v>0</v>
      </c>
      <c r="BL182" s="17" t="s">
        <v>153</v>
      </c>
      <c r="BM182" s="215" t="s">
        <v>360</v>
      </c>
    </row>
    <row r="183" s="2" customFormat="1">
      <c r="A183" s="38"/>
      <c r="B183" s="39"/>
      <c r="C183" s="40"/>
      <c r="D183" s="217" t="s">
        <v>128</v>
      </c>
      <c r="E183" s="40"/>
      <c r="F183" s="218" t="s">
        <v>361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128</v>
      </c>
      <c r="AU183" s="17" t="s">
        <v>82</v>
      </c>
    </row>
    <row r="184" s="2" customFormat="1" ht="33" customHeight="1">
      <c r="A184" s="38"/>
      <c r="B184" s="39"/>
      <c r="C184" s="204" t="s">
        <v>362</v>
      </c>
      <c r="D184" s="204" t="s">
        <v>121</v>
      </c>
      <c r="E184" s="205" t="s">
        <v>363</v>
      </c>
      <c r="F184" s="206" t="s">
        <v>364</v>
      </c>
      <c r="G184" s="207" t="s">
        <v>152</v>
      </c>
      <c r="H184" s="208">
        <v>190</v>
      </c>
      <c r="I184" s="209"/>
      <c r="J184" s="210">
        <f>ROUND(I184*H184,2)</f>
        <v>0</v>
      </c>
      <c r="K184" s="206" t="s">
        <v>125</v>
      </c>
      <c r="L184" s="44"/>
      <c r="M184" s="211" t="s">
        <v>19</v>
      </c>
      <c r="N184" s="212" t="s">
        <v>43</v>
      </c>
      <c r="O184" s="84"/>
      <c r="P184" s="213">
        <f>O184*H184</f>
        <v>0</v>
      </c>
      <c r="Q184" s="213">
        <v>0.00066</v>
      </c>
      <c r="R184" s="213">
        <f>Q184*H184</f>
        <v>0.12540000000000001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153</v>
      </c>
      <c r="AT184" s="215" t="s">
        <v>121</v>
      </c>
      <c r="AU184" s="215" t="s">
        <v>82</v>
      </c>
      <c r="AY184" s="17" t="s">
        <v>118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80</v>
      </c>
      <c r="BK184" s="216">
        <f>ROUND(I184*H184,2)</f>
        <v>0</v>
      </c>
      <c r="BL184" s="17" t="s">
        <v>153</v>
      </c>
      <c r="BM184" s="215" t="s">
        <v>365</v>
      </c>
    </row>
    <row r="185" s="2" customFormat="1">
      <c r="A185" s="38"/>
      <c r="B185" s="39"/>
      <c r="C185" s="40"/>
      <c r="D185" s="217" t="s">
        <v>128</v>
      </c>
      <c r="E185" s="40"/>
      <c r="F185" s="218" t="s">
        <v>366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128</v>
      </c>
      <c r="AU185" s="17" t="s">
        <v>82</v>
      </c>
    </row>
    <row r="186" s="2" customFormat="1" ht="33" customHeight="1">
      <c r="A186" s="38"/>
      <c r="B186" s="39"/>
      <c r="C186" s="204" t="s">
        <v>367</v>
      </c>
      <c r="D186" s="204" t="s">
        <v>121</v>
      </c>
      <c r="E186" s="205" t="s">
        <v>368</v>
      </c>
      <c r="F186" s="206" t="s">
        <v>369</v>
      </c>
      <c r="G186" s="207" t="s">
        <v>152</v>
      </c>
      <c r="H186" s="208">
        <v>233</v>
      </c>
      <c r="I186" s="209"/>
      <c r="J186" s="210">
        <f>ROUND(I186*H186,2)</f>
        <v>0</v>
      </c>
      <c r="K186" s="206" t="s">
        <v>125</v>
      </c>
      <c r="L186" s="44"/>
      <c r="M186" s="211" t="s">
        <v>19</v>
      </c>
      <c r="N186" s="212" t="s">
        <v>43</v>
      </c>
      <c r="O186" s="84"/>
      <c r="P186" s="213">
        <f>O186*H186</f>
        <v>0</v>
      </c>
      <c r="Q186" s="213">
        <v>0.00091</v>
      </c>
      <c r="R186" s="213">
        <f>Q186*H186</f>
        <v>0.21203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153</v>
      </c>
      <c r="AT186" s="215" t="s">
        <v>121</v>
      </c>
      <c r="AU186" s="215" t="s">
        <v>82</v>
      </c>
      <c r="AY186" s="17" t="s">
        <v>118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80</v>
      </c>
      <c r="BK186" s="216">
        <f>ROUND(I186*H186,2)</f>
        <v>0</v>
      </c>
      <c r="BL186" s="17" t="s">
        <v>153</v>
      </c>
      <c r="BM186" s="215" t="s">
        <v>370</v>
      </c>
    </row>
    <row r="187" s="2" customFormat="1">
      <c r="A187" s="38"/>
      <c r="B187" s="39"/>
      <c r="C187" s="40"/>
      <c r="D187" s="217" t="s">
        <v>128</v>
      </c>
      <c r="E187" s="40"/>
      <c r="F187" s="218" t="s">
        <v>371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128</v>
      </c>
      <c r="AU187" s="17" t="s">
        <v>82</v>
      </c>
    </row>
    <row r="188" s="2" customFormat="1" ht="33" customHeight="1">
      <c r="A188" s="38"/>
      <c r="B188" s="39"/>
      <c r="C188" s="204" t="s">
        <v>372</v>
      </c>
      <c r="D188" s="204" t="s">
        <v>121</v>
      </c>
      <c r="E188" s="205" t="s">
        <v>373</v>
      </c>
      <c r="F188" s="206" t="s">
        <v>374</v>
      </c>
      <c r="G188" s="207" t="s">
        <v>152</v>
      </c>
      <c r="H188" s="208">
        <v>191</v>
      </c>
      <c r="I188" s="209"/>
      <c r="J188" s="210">
        <f>ROUND(I188*H188,2)</f>
        <v>0</v>
      </c>
      <c r="K188" s="206" t="s">
        <v>125</v>
      </c>
      <c r="L188" s="44"/>
      <c r="M188" s="211" t="s">
        <v>19</v>
      </c>
      <c r="N188" s="212" t="s">
        <v>43</v>
      </c>
      <c r="O188" s="84"/>
      <c r="P188" s="213">
        <f>O188*H188</f>
        <v>0</v>
      </c>
      <c r="Q188" s="213">
        <v>0.0014400000000000001</v>
      </c>
      <c r="R188" s="213">
        <f>Q188*H188</f>
        <v>0.27504000000000001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153</v>
      </c>
      <c r="AT188" s="215" t="s">
        <v>121</v>
      </c>
      <c r="AU188" s="215" t="s">
        <v>82</v>
      </c>
      <c r="AY188" s="17" t="s">
        <v>118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80</v>
      </c>
      <c r="BK188" s="216">
        <f>ROUND(I188*H188,2)</f>
        <v>0</v>
      </c>
      <c r="BL188" s="17" t="s">
        <v>153</v>
      </c>
      <c r="BM188" s="215" t="s">
        <v>375</v>
      </c>
    </row>
    <row r="189" s="2" customFormat="1">
      <c r="A189" s="38"/>
      <c r="B189" s="39"/>
      <c r="C189" s="40"/>
      <c r="D189" s="217" t="s">
        <v>128</v>
      </c>
      <c r="E189" s="40"/>
      <c r="F189" s="218" t="s">
        <v>376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128</v>
      </c>
      <c r="AU189" s="17" t="s">
        <v>82</v>
      </c>
    </row>
    <row r="190" s="2" customFormat="1" ht="33" customHeight="1">
      <c r="A190" s="38"/>
      <c r="B190" s="39"/>
      <c r="C190" s="204" t="s">
        <v>377</v>
      </c>
      <c r="D190" s="204" t="s">
        <v>121</v>
      </c>
      <c r="E190" s="205" t="s">
        <v>378</v>
      </c>
      <c r="F190" s="206" t="s">
        <v>379</v>
      </c>
      <c r="G190" s="207" t="s">
        <v>152</v>
      </c>
      <c r="H190" s="208">
        <v>39</v>
      </c>
      <c r="I190" s="209"/>
      <c r="J190" s="210">
        <f>ROUND(I190*H190,2)</f>
        <v>0</v>
      </c>
      <c r="K190" s="206" t="s">
        <v>125</v>
      </c>
      <c r="L190" s="44"/>
      <c r="M190" s="211" t="s">
        <v>19</v>
      </c>
      <c r="N190" s="212" t="s">
        <v>43</v>
      </c>
      <c r="O190" s="84"/>
      <c r="P190" s="213">
        <f>O190*H190</f>
        <v>0</v>
      </c>
      <c r="Q190" s="213">
        <v>0.00281</v>
      </c>
      <c r="R190" s="213">
        <f>Q190*H190</f>
        <v>0.10958999999999999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153</v>
      </c>
      <c r="AT190" s="215" t="s">
        <v>121</v>
      </c>
      <c r="AU190" s="215" t="s">
        <v>82</v>
      </c>
      <c r="AY190" s="17" t="s">
        <v>118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80</v>
      </c>
      <c r="BK190" s="216">
        <f>ROUND(I190*H190,2)</f>
        <v>0</v>
      </c>
      <c r="BL190" s="17" t="s">
        <v>153</v>
      </c>
      <c r="BM190" s="215" t="s">
        <v>380</v>
      </c>
    </row>
    <row r="191" s="2" customFormat="1">
      <c r="A191" s="38"/>
      <c r="B191" s="39"/>
      <c r="C191" s="40"/>
      <c r="D191" s="217" t="s">
        <v>128</v>
      </c>
      <c r="E191" s="40"/>
      <c r="F191" s="218" t="s">
        <v>381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128</v>
      </c>
      <c r="AU191" s="17" t="s">
        <v>82</v>
      </c>
    </row>
    <row r="192" s="2" customFormat="1" ht="33" customHeight="1">
      <c r="A192" s="38"/>
      <c r="B192" s="39"/>
      <c r="C192" s="204" t="s">
        <v>382</v>
      </c>
      <c r="D192" s="204" t="s">
        <v>121</v>
      </c>
      <c r="E192" s="205" t="s">
        <v>383</v>
      </c>
      <c r="F192" s="206" t="s">
        <v>384</v>
      </c>
      <c r="G192" s="207" t="s">
        <v>152</v>
      </c>
      <c r="H192" s="208">
        <v>30</v>
      </c>
      <c r="I192" s="209"/>
      <c r="J192" s="210">
        <f>ROUND(I192*H192,2)</f>
        <v>0</v>
      </c>
      <c r="K192" s="206" t="s">
        <v>125</v>
      </c>
      <c r="L192" s="44"/>
      <c r="M192" s="211" t="s">
        <v>19</v>
      </c>
      <c r="N192" s="212" t="s">
        <v>43</v>
      </c>
      <c r="O192" s="84"/>
      <c r="P192" s="213">
        <f>O192*H192</f>
        <v>0</v>
      </c>
      <c r="Q192" s="213">
        <v>0.00362</v>
      </c>
      <c r="R192" s="213">
        <f>Q192*H192</f>
        <v>0.1086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153</v>
      </c>
      <c r="AT192" s="215" t="s">
        <v>121</v>
      </c>
      <c r="AU192" s="215" t="s">
        <v>82</v>
      </c>
      <c r="AY192" s="17" t="s">
        <v>118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80</v>
      </c>
      <c r="BK192" s="216">
        <f>ROUND(I192*H192,2)</f>
        <v>0</v>
      </c>
      <c r="BL192" s="17" t="s">
        <v>153</v>
      </c>
      <c r="BM192" s="215" t="s">
        <v>385</v>
      </c>
    </row>
    <row r="193" s="2" customFormat="1">
      <c r="A193" s="38"/>
      <c r="B193" s="39"/>
      <c r="C193" s="40"/>
      <c r="D193" s="217" t="s">
        <v>128</v>
      </c>
      <c r="E193" s="40"/>
      <c r="F193" s="218" t="s">
        <v>386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128</v>
      </c>
      <c r="AU193" s="17" t="s">
        <v>82</v>
      </c>
    </row>
    <row r="194" s="2" customFormat="1" ht="33" customHeight="1">
      <c r="A194" s="38"/>
      <c r="B194" s="39"/>
      <c r="C194" s="204" t="s">
        <v>387</v>
      </c>
      <c r="D194" s="204" t="s">
        <v>121</v>
      </c>
      <c r="E194" s="205" t="s">
        <v>388</v>
      </c>
      <c r="F194" s="206" t="s">
        <v>389</v>
      </c>
      <c r="G194" s="207" t="s">
        <v>152</v>
      </c>
      <c r="H194" s="208">
        <v>1</v>
      </c>
      <c r="I194" s="209"/>
      <c r="J194" s="210">
        <f>ROUND(I194*H194,2)</f>
        <v>0</v>
      </c>
      <c r="K194" s="206" t="s">
        <v>125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0.0061000000000000004</v>
      </c>
      <c r="R194" s="213">
        <f>Q194*H194</f>
        <v>0.0061000000000000004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153</v>
      </c>
      <c r="AT194" s="215" t="s">
        <v>121</v>
      </c>
      <c r="AU194" s="215" t="s">
        <v>82</v>
      </c>
      <c r="AY194" s="17" t="s">
        <v>118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80</v>
      </c>
      <c r="BK194" s="216">
        <f>ROUND(I194*H194,2)</f>
        <v>0</v>
      </c>
      <c r="BL194" s="17" t="s">
        <v>153</v>
      </c>
      <c r="BM194" s="215" t="s">
        <v>390</v>
      </c>
    </row>
    <row r="195" s="2" customFormat="1">
      <c r="A195" s="38"/>
      <c r="B195" s="39"/>
      <c r="C195" s="40"/>
      <c r="D195" s="217" t="s">
        <v>128</v>
      </c>
      <c r="E195" s="40"/>
      <c r="F195" s="218" t="s">
        <v>391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128</v>
      </c>
      <c r="AU195" s="17" t="s">
        <v>82</v>
      </c>
    </row>
    <row r="196" s="2" customFormat="1" ht="49.05" customHeight="1">
      <c r="A196" s="38"/>
      <c r="B196" s="39"/>
      <c r="C196" s="204" t="s">
        <v>392</v>
      </c>
      <c r="D196" s="204" t="s">
        <v>121</v>
      </c>
      <c r="E196" s="205" t="s">
        <v>393</v>
      </c>
      <c r="F196" s="206" t="s">
        <v>394</v>
      </c>
      <c r="G196" s="207" t="s">
        <v>152</v>
      </c>
      <c r="H196" s="208">
        <v>119</v>
      </c>
      <c r="I196" s="209"/>
      <c r="J196" s="210">
        <f>ROUND(I196*H196,2)</f>
        <v>0</v>
      </c>
      <c r="K196" s="206" t="s">
        <v>125</v>
      </c>
      <c r="L196" s="44"/>
      <c r="M196" s="211" t="s">
        <v>19</v>
      </c>
      <c r="N196" s="212" t="s">
        <v>43</v>
      </c>
      <c r="O196" s="84"/>
      <c r="P196" s="213">
        <f>O196*H196</f>
        <v>0</v>
      </c>
      <c r="Q196" s="213">
        <v>4.0000000000000003E-05</v>
      </c>
      <c r="R196" s="213">
        <f>Q196*H196</f>
        <v>0.0047600000000000003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153</v>
      </c>
      <c r="AT196" s="215" t="s">
        <v>121</v>
      </c>
      <c r="AU196" s="215" t="s">
        <v>82</v>
      </c>
      <c r="AY196" s="17" t="s">
        <v>118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80</v>
      </c>
      <c r="BK196" s="216">
        <f>ROUND(I196*H196,2)</f>
        <v>0</v>
      </c>
      <c r="BL196" s="17" t="s">
        <v>153</v>
      </c>
      <c r="BM196" s="215" t="s">
        <v>395</v>
      </c>
    </row>
    <row r="197" s="2" customFormat="1">
      <c r="A197" s="38"/>
      <c r="B197" s="39"/>
      <c r="C197" s="40"/>
      <c r="D197" s="217" t="s">
        <v>128</v>
      </c>
      <c r="E197" s="40"/>
      <c r="F197" s="218" t="s">
        <v>396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128</v>
      </c>
      <c r="AU197" s="17" t="s">
        <v>82</v>
      </c>
    </row>
    <row r="198" s="2" customFormat="1" ht="55.5" customHeight="1">
      <c r="A198" s="38"/>
      <c r="B198" s="39"/>
      <c r="C198" s="204" t="s">
        <v>397</v>
      </c>
      <c r="D198" s="204" t="s">
        <v>121</v>
      </c>
      <c r="E198" s="205" t="s">
        <v>398</v>
      </c>
      <c r="F198" s="206" t="s">
        <v>399</v>
      </c>
      <c r="G198" s="207" t="s">
        <v>152</v>
      </c>
      <c r="H198" s="208">
        <v>154</v>
      </c>
      <c r="I198" s="209"/>
      <c r="J198" s="210">
        <f>ROUND(I198*H198,2)</f>
        <v>0</v>
      </c>
      <c r="K198" s="206" t="s">
        <v>125</v>
      </c>
      <c r="L198" s="44"/>
      <c r="M198" s="211" t="s">
        <v>19</v>
      </c>
      <c r="N198" s="212" t="s">
        <v>43</v>
      </c>
      <c r="O198" s="84"/>
      <c r="P198" s="213">
        <f>O198*H198</f>
        <v>0</v>
      </c>
      <c r="Q198" s="213">
        <v>4.0000000000000003E-05</v>
      </c>
      <c r="R198" s="213">
        <f>Q198*H198</f>
        <v>0.0061600000000000005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153</v>
      </c>
      <c r="AT198" s="215" t="s">
        <v>121</v>
      </c>
      <c r="AU198" s="215" t="s">
        <v>82</v>
      </c>
      <c r="AY198" s="17" t="s">
        <v>118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80</v>
      </c>
      <c r="BK198" s="216">
        <f>ROUND(I198*H198,2)</f>
        <v>0</v>
      </c>
      <c r="BL198" s="17" t="s">
        <v>153</v>
      </c>
      <c r="BM198" s="215" t="s">
        <v>400</v>
      </c>
    </row>
    <row r="199" s="2" customFormat="1">
      <c r="A199" s="38"/>
      <c r="B199" s="39"/>
      <c r="C199" s="40"/>
      <c r="D199" s="217" t="s">
        <v>128</v>
      </c>
      <c r="E199" s="40"/>
      <c r="F199" s="218" t="s">
        <v>401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128</v>
      </c>
      <c r="AU199" s="17" t="s">
        <v>82</v>
      </c>
    </row>
    <row r="200" s="2" customFormat="1" ht="55.5" customHeight="1">
      <c r="A200" s="38"/>
      <c r="B200" s="39"/>
      <c r="C200" s="204" t="s">
        <v>402</v>
      </c>
      <c r="D200" s="204" t="s">
        <v>121</v>
      </c>
      <c r="E200" s="205" t="s">
        <v>403</v>
      </c>
      <c r="F200" s="206" t="s">
        <v>404</v>
      </c>
      <c r="G200" s="207" t="s">
        <v>152</v>
      </c>
      <c r="H200" s="208">
        <v>64</v>
      </c>
      <c r="I200" s="209"/>
      <c r="J200" s="210">
        <f>ROUND(I200*H200,2)</f>
        <v>0</v>
      </c>
      <c r="K200" s="206" t="s">
        <v>125</v>
      </c>
      <c r="L200" s="44"/>
      <c r="M200" s="211" t="s">
        <v>19</v>
      </c>
      <c r="N200" s="212" t="s">
        <v>43</v>
      </c>
      <c r="O200" s="84"/>
      <c r="P200" s="213">
        <f>O200*H200</f>
        <v>0</v>
      </c>
      <c r="Q200" s="213">
        <v>6.9999999999999994E-05</v>
      </c>
      <c r="R200" s="213">
        <f>Q200*H200</f>
        <v>0.0044799999999999996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153</v>
      </c>
      <c r="AT200" s="215" t="s">
        <v>121</v>
      </c>
      <c r="AU200" s="215" t="s">
        <v>82</v>
      </c>
      <c r="AY200" s="17" t="s">
        <v>118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80</v>
      </c>
      <c r="BK200" s="216">
        <f>ROUND(I200*H200,2)</f>
        <v>0</v>
      </c>
      <c r="BL200" s="17" t="s">
        <v>153</v>
      </c>
      <c r="BM200" s="215" t="s">
        <v>405</v>
      </c>
    </row>
    <row r="201" s="2" customFormat="1">
      <c r="A201" s="38"/>
      <c r="B201" s="39"/>
      <c r="C201" s="40"/>
      <c r="D201" s="217" t="s">
        <v>128</v>
      </c>
      <c r="E201" s="40"/>
      <c r="F201" s="218" t="s">
        <v>406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128</v>
      </c>
      <c r="AU201" s="17" t="s">
        <v>82</v>
      </c>
    </row>
    <row r="202" s="2" customFormat="1" ht="55.5" customHeight="1">
      <c r="A202" s="38"/>
      <c r="B202" s="39"/>
      <c r="C202" s="204" t="s">
        <v>407</v>
      </c>
      <c r="D202" s="204" t="s">
        <v>121</v>
      </c>
      <c r="E202" s="205" t="s">
        <v>408</v>
      </c>
      <c r="F202" s="206" t="s">
        <v>409</v>
      </c>
      <c r="G202" s="207" t="s">
        <v>152</v>
      </c>
      <c r="H202" s="208">
        <v>63</v>
      </c>
      <c r="I202" s="209"/>
      <c r="J202" s="210">
        <f>ROUND(I202*H202,2)</f>
        <v>0</v>
      </c>
      <c r="K202" s="206" t="s">
        <v>125</v>
      </c>
      <c r="L202" s="44"/>
      <c r="M202" s="211" t="s">
        <v>19</v>
      </c>
      <c r="N202" s="212" t="s">
        <v>43</v>
      </c>
      <c r="O202" s="84"/>
      <c r="P202" s="213">
        <f>O202*H202</f>
        <v>0</v>
      </c>
      <c r="Q202" s="213">
        <v>9.0000000000000006E-05</v>
      </c>
      <c r="R202" s="213">
        <f>Q202*H202</f>
        <v>0.0056700000000000006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153</v>
      </c>
      <c r="AT202" s="215" t="s">
        <v>121</v>
      </c>
      <c r="AU202" s="215" t="s">
        <v>82</v>
      </c>
      <c r="AY202" s="17" t="s">
        <v>118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80</v>
      </c>
      <c r="BK202" s="216">
        <f>ROUND(I202*H202,2)</f>
        <v>0</v>
      </c>
      <c r="BL202" s="17" t="s">
        <v>153</v>
      </c>
      <c r="BM202" s="215" t="s">
        <v>410</v>
      </c>
    </row>
    <row r="203" s="2" customFormat="1">
      <c r="A203" s="38"/>
      <c r="B203" s="39"/>
      <c r="C203" s="40"/>
      <c r="D203" s="217" t="s">
        <v>128</v>
      </c>
      <c r="E203" s="40"/>
      <c r="F203" s="218" t="s">
        <v>411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128</v>
      </c>
      <c r="AU203" s="17" t="s">
        <v>82</v>
      </c>
    </row>
    <row r="204" s="2" customFormat="1" ht="55.5" customHeight="1">
      <c r="A204" s="38"/>
      <c r="B204" s="39"/>
      <c r="C204" s="204" t="s">
        <v>412</v>
      </c>
      <c r="D204" s="204" t="s">
        <v>121</v>
      </c>
      <c r="E204" s="205" t="s">
        <v>413</v>
      </c>
      <c r="F204" s="206" t="s">
        <v>414</v>
      </c>
      <c r="G204" s="207" t="s">
        <v>152</v>
      </c>
      <c r="H204" s="208">
        <v>31</v>
      </c>
      <c r="I204" s="209"/>
      <c r="J204" s="210">
        <f>ROUND(I204*H204,2)</f>
        <v>0</v>
      </c>
      <c r="K204" s="206" t="s">
        <v>125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0.00012</v>
      </c>
      <c r="R204" s="213">
        <f>Q204*H204</f>
        <v>0.0037200000000000002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153</v>
      </c>
      <c r="AT204" s="215" t="s">
        <v>121</v>
      </c>
      <c r="AU204" s="215" t="s">
        <v>82</v>
      </c>
      <c r="AY204" s="17" t="s">
        <v>118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80</v>
      </c>
      <c r="BK204" s="216">
        <f>ROUND(I204*H204,2)</f>
        <v>0</v>
      </c>
      <c r="BL204" s="17" t="s">
        <v>153</v>
      </c>
      <c r="BM204" s="215" t="s">
        <v>415</v>
      </c>
    </row>
    <row r="205" s="2" customFormat="1">
      <c r="A205" s="38"/>
      <c r="B205" s="39"/>
      <c r="C205" s="40"/>
      <c r="D205" s="217" t="s">
        <v>128</v>
      </c>
      <c r="E205" s="40"/>
      <c r="F205" s="218" t="s">
        <v>416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128</v>
      </c>
      <c r="AU205" s="17" t="s">
        <v>82</v>
      </c>
    </row>
    <row r="206" s="2" customFormat="1" ht="24.15" customHeight="1">
      <c r="A206" s="38"/>
      <c r="B206" s="39"/>
      <c r="C206" s="204" t="s">
        <v>417</v>
      </c>
      <c r="D206" s="204" t="s">
        <v>121</v>
      </c>
      <c r="E206" s="205" t="s">
        <v>418</v>
      </c>
      <c r="F206" s="206" t="s">
        <v>419</v>
      </c>
      <c r="G206" s="207" t="s">
        <v>204</v>
      </c>
      <c r="H206" s="208">
        <v>83</v>
      </c>
      <c r="I206" s="209"/>
      <c r="J206" s="210">
        <f>ROUND(I206*H206,2)</f>
        <v>0</v>
      </c>
      <c r="K206" s="206" t="s">
        <v>125</v>
      </c>
      <c r="L206" s="44"/>
      <c r="M206" s="211" t="s">
        <v>19</v>
      </c>
      <c r="N206" s="212" t="s">
        <v>43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153</v>
      </c>
      <c r="AT206" s="215" t="s">
        <v>121</v>
      </c>
      <c r="AU206" s="215" t="s">
        <v>82</v>
      </c>
      <c r="AY206" s="17" t="s">
        <v>118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80</v>
      </c>
      <c r="BK206" s="216">
        <f>ROUND(I206*H206,2)</f>
        <v>0</v>
      </c>
      <c r="BL206" s="17" t="s">
        <v>153</v>
      </c>
      <c r="BM206" s="215" t="s">
        <v>420</v>
      </c>
    </row>
    <row r="207" s="2" customFormat="1">
      <c r="A207" s="38"/>
      <c r="B207" s="39"/>
      <c r="C207" s="40"/>
      <c r="D207" s="217" t="s">
        <v>128</v>
      </c>
      <c r="E207" s="40"/>
      <c r="F207" s="218" t="s">
        <v>421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128</v>
      </c>
      <c r="AU207" s="17" t="s">
        <v>82</v>
      </c>
    </row>
    <row r="208" s="2" customFormat="1" ht="33" customHeight="1">
      <c r="A208" s="38"/>
      <c r="B208" s="39"/>
      <c r="C208" s="204" t="s">
        <v>422</v>
      </c>
      <c r="D208" s="204" t="s">
        <v>121</v>
      </c>
      <c r="E208" s="205" t="s">
        <v>423</v>
      </c>
      <c r="F208" s="206" t="s">
        <v>424</v>
      </c>
      <c r="G208" s="207" t="s">
        <v>204</v>
      </c>
      <c r="H208" s="208">
        <v>2</v>
      </c>
      <c r="I208" s="209"/>
      <c r="J208" s="210">
        <f>ROUND(I208*H208,2)</f>
        <v>0</v>
      </c>
      <c r="K208" s="206" t="s">
        <v>125</v>
      </c>
      <c r="L208" s="44"/>
      <c r="M208" s="211" t="s">
        <v>19</v>
      </c>
      <c r="N208" s="212" t="s">
        <v>43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153</v>
      </c>
      <c r="AT208" s="215" t="s">
        <v>121</v>
      </c>
      <c r="AU208" s="215" t="s">
        <v>82</v>
      </c>
      <c r="AY208" s="17" t="s">
        <v>118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80</v>
      </c>
      <c r="BK208" s="216">
        <f>ROUND(I208*H208,2)</f>
        <v>0</v>
      </c>
      <c r="BL208" s="17" t="s">
        <v>153</v>
      </c>
      <c r="BM208" s="215" t="s">
        <v>425</v>
      </c>
    </row>
    <row r="209" s="2" customFormat="1">
      <c r="A209" s="38"/>
      <c r="B209" s="39"/>
      <c r="C209" s="40"/>
      <c r="D209" s="217" t="s">
        <v>128</v>
      </c>
      <c r="E209" s="40"/>
      <c r="F209" s="218" t="s">
        <v>426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128</v>
      </c>
      <c r="AU209" s="17" t="s">
        <v>82</v>
      </c>
    </row>
    <row r="210" s="2" customFormat="1" ht="24.15" customHeight="1">
      <c r="A210" s="38"/>
      <c r="B210" s="39"/>
      <c r="C210" s="204" t="s">
        <v>427</v>
      </c>
      <c r="D210" s="204" t="s">
        <v>121</v>
      </c>
      <c r="E210" s="205" t="s">
        <v>428</v>
      </c>
      <c r="F210" s="206" t="s">
        <v>429</v>
      </c>
      <c r="G210" s="207" t="s">
        <v>204</v>
      </c>
      <c r="H210" s="208">
        <v>73</v>
      </c>
      <c r="I210" s="209"/>
      <c r="J210" s="210">
        <f>ROUND(I210*H210,2)</f>
        <v>0</v>
      </c>
      <c r="K210" s="206" t="s">
        <v>125</v>
      </c>
      <c r="L210" s="44"/>
      <c r="M210" s="211" t="s">
        <v>19</v>
      </c>
      <c r="N210" s="212" t="s">
        <v>43</v>
      </c>
      <c r="O210" s="84"/>
      <c r="P210" s="213">
        <f>O210*H210</f>
        <v>0</v>
      </c>
      <c r="Q210" s="213">
        <v>0.00012999999999999999</v>
      </c>
      <c r="R210" s="213">
        <f>Q210*H210</f>
        <v>0.0094899999999999984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153</v>
      </c>
      <c r="AT210" s="215" t="s">
        <v>121</v>
      </c>
      <c r="AU210" s="215" t="s">
        <v>82</v>
      </c>
      <c r="AY210" s="17" t="s">
        <v>118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80</v>
      </c>
      <c r="BK210" s="216">
        <f>ROUND(I210*H210,2)</f>
        <v>0</v>
      </c>
      <c r="BL210" s="17" t="s">
        <v>153</v>
      </c>
      <c r="BM210" s="215" t="s">
        <v>430</v>
      </c>
    </row>
    <row r="211" s="2" customFormat="1">
      <c r="A211" s="38"/>
      <c r="B211" s="39"/>
      <c r="C211" s="40"/>
      <c r="D211" s="217" t="s">
        <v>128</v>
      </c>
      <c r="E211" s="40"/>
      <c r="F211" s="218" t="s">
        <v>431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128</v>
      </c>
      <c r="AU211" s="17" t="s">
        <v>82</v>
      </c>
    </row>
    <row r="212" s="2" customFormat="1" ht="21.75" customHeight="1">
      <c r="A212" s="38"/>
      <c r="B212" s="39"/>
      <c r="C212" s="204" t="s">
        <v>432</v>
      </c>
      <c r="D212" s="204" t="s">
        <v>121</v>
      </c>
      <c r="E212" s="205" t="s">
        <v>433</v>
      </c>
      <c r="F212" s="206" t="s">
        <v>434</v>
      </c>
      <c r="G212" s="207" t="s">
        <v>435</v>
      </c>
      <c r="H212" s="208">
        <v>5</v>
      </c>
      <c r="I212" s="209"/>
      <c r="J212" s="210">
        <f>ROUND(I212*H212,2)</f>
        <v>0</v>
      </c>
      <c r="K212" s="206" t="s">
        <v>125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0.00025000000000000001</v>
      </c>
      <c r="R212" s="213">
        <f>Q212*H212</f>
        <v>0.00125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153</v>
      </c>
      <c r="AT212" s="215" t="s">
        <v>121</v>
      </c>
      <c r="AU212" s="215" t="s">
        <v>82</v>
      </c>
      <c r="AY212" s="17" t="s">
        <v>118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80</v>
      </c>
      <c r="BK212" s="216">
        <f>ROUND(I212*H212,2)</f>
        <v>0</v>
      </c>
      <c r="BL212" s="17" t="s">
        <v>153</v>
      </c>
      <c r="BM212" s="215" t="s">
        <v>436</v>
      </c>
    </row>
    <row r="213" s="2" customFormat="1">
      <c r="A213" s="38"/>
      <c r="B213" s="39"/>
      <c r="C213" s="40"/>
      <c r="D213" s="217" t="s">
        <v>128</v>
      </c>
      <c r="E213" s="40"/>
      <c r="F213" s="218" t="s">
        <v>437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128</v>
      </c>
      <c r="AU213" s="17" t="s">
        <v>82</v>
      </c>
    </row>
    <row r="214" s="2" customFormat="1" ht="24.15" customHeight="1">
      <c r="A214" s="38"/>
      <c r="B214" s="39"/>
      <c r="C214" s="204" t="s">
        <v>438</v>
      </c>
      <c r="D214" s="204" t="s">
        <v>121</v>
      </c>
      <c r="E214" s="205" t="s">
        <v>439</v>
      </c>
      <c r="F214" s="206" t="s">
        <v>440</v>
      </c>
      <c r="G214" s="207" t="s">
        <v>204</v>
      </c>
      <c r="H214" s="208">
        <v>3</v>
      </c>
      <c r="I214" s="209"/>
      <c r="J214" s="210">
        <f>ROUND(I214*H214,2)</f>
        <v>0</v>
      </c>
      <c r="K214" s="206" t="s">
        <v>125</v>
      </c>
      <c r="L214" s="44"/>
      <c r="M214" s="211" t="s">
        <v>19</v>
      </c>
      <c r="N214" s="212" t="s">
        <v>43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0.00068999999999999997</v>
      </c>
      <c r="T214" s="214">
        <f>S214*H214</f>
        <v>0.0020699999999999998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153</v>
      </c>
      <c r="AT214" s="215" t="s">
        <v>121</v>
      </c>
      <c r="AU214" s="215" t="s">
        <v>82</v>
      </c>
      <c r="AY214" s="17" t="s">
        <v>118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80</v>
      </c>
      <c r="BK214" s="216">
        <f>ROUND(I214*H214,2)</f>
        <v>0</v>
      </c>
      <c r="BL214" s="17" t="s">
        <v>153</v>
      </c>
      <c r="BM214" s="215" t="s">
        <v>441</v>
      </c>
    </row>
    <row r="215" s="2" customFormat="1">
      <c r="A215" s="38"/>
      <c r="B215" s="39"/>
      <c r="C215" s="40"/>
      <c r="D215" s="217" t="s">
        <v>128</v>
      </c>
      <c r="E215" s="40"/>
      <c r="F215" s="218" t="s">
        <v>442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128</v>
      </c>
      <c r="AU215" s="17" t="s">
        <v>82</v>
      </c>
    </row>
    <row r="216" s="2" customFormat="1" ht="24.15" customHeight="1">
      <c r="A216" s="38"/>
      <c r="B216" s="39"/>
      <c r="C216" s="204" t="s">
        <v>443</v>
      </c>
      <c r="D216" s="204" t="s">
        <v>121</v>
      </c>
      <c r="E216" s="205" t="s">
        <v>444</v>
      </c>
      <c r="F216" s="206" t="s">
        <v>445</v>
      </c>
      <c r="G216" s="207" t="s">
        <v>204</v>
      </c>
      <c r="H216" s="208">
        <v>9</v>
      </c>
      <c r="I216" s="209"/>
      <c r="J216" s="210">
        <f>ROUND(I216*H216,2)</f>
        <v>0</v>
      </c>
      <c r="K216" s="206" t="s">
        <v>125</v>
      </c>
      <c r="L216" s="44"/>
      <c r="M216" s="211" t="s">
        <v>19</v>
      </c>
      <c r="N216" s="212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0.0051599999999999997</v>
      </c>
      <c r="T216" s="214">
        <f>S216*H216</f>
        <v>0.046439999999999995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153</v>
      </c>
      <c r="AT216" s="215" t="s">
        <v>121</v>
      </c>
      <c r="AU216" s="215" t="s">
        <v>82</v>
      </c>
      <c r="AY216" s="17" t="s">
        <v>118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80</v>
      </c>
      <c r="BK216" s="216">
        <f>ROUND(I216*H216,2)</f>
        <v>0</v>
      </c>
      <c r="BL216" s="17" t="s">
        <v>153</v>
      </c>
      <c r="BM216" s="215" t="s">
        <v>446</v>
      </c>
    </row>
    <row r="217" s="2" customFormat="1">
      <c r="A217" s="38"/>
      <c r="B217" s="39"/>
      <c r="C217" s="40"/>
      <c r="D217" s="217" t="s">
        <v>128</v>
      </c>
      <c r="E217" s="40"/>
      <c r="F217" s="218" t="s">
        <v>447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128</v>
      </c>
      <c r="AU217" s="17" t="s">
        <v>82</v>
      </c>
    </row>
    <row r="218" s="2" customFormat="1" ht="21.75" customHeight="1">
      <c r="A218" s="38"/>
      <c r="B218" s="39"/>
      <c r="C218" s="204" t="s">
        <v>176</v>
      </c>
      <c r="D218" s="204" t="s">
        <v>121</v>
      </c>
      <c r="E218" s="205" t="s">
        <v>448</v>
      </c>
      <c r="F218" s="206" t="s">
        <v>449</v>
      </c>
      <c r="G218" s="207" t="s">
        <v>204</v>
      </c>
      <c r="H218" s="208">
        <v>52</v>
      </c>
      <c r="I218" s="209"/>
      <c r="J218" s="210">
        <f>ROUND(I218*H218,2)</f>
        <v>0</v>
      </c>
      <c r="K218" s="206" t="s">
        <v>125</v>
      </c>
      <c r="L218" s="44"/>
      <c r="M218" s="211" t="s">
        <v>19</v>
      </c>
      <c r="N218" s="212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0.00052999999999999998</v>
      </c>
      <c r="T218" s="214">
        <f>S218*H218</f>
        <v>0.027559999999999998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153</v>
      </c>
      <c r="AT218" s="215" t="s">
        <v>121</v>
      </c>
      <c r="AU218" s="215" t="s">
        <v>82</v>
      </c>
      <c r="AY218" s="17" t="s">
        <v>118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80</v>
      </c>
      <c r="BK218" s="216">
        <f>ROUND(I218*H218,2)</f>
        <v>0</v>
      </c>
      <c r="BL218" s="17" t="s">
        <v>153</v>
      </c>
      <c r="BM218" s="215" t="s">
        <v>450</v>
      </c>
    </row>
    <row r="219" s="2" customFormat="1">
      <c r="A219" s="38"/>
      <c r="B219" s="39"/>
      <c r="C219" s="40"/>
      <c r="D219" s="217" t="s">
        <v>128</v>
      </c>
      <c r="E219" s="40"/>
      <c r="F219" s="218" t="s">
        <v>451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128</v>
      </c>
      <c r="AU219" s="17" t="s">
        <v>82</v>
      </c>
    </row>
    <row r="220" s="2" customFormat="1" ht="24.15" customHeight="1">
      <c r="A220" s="38"/>
      <c r="B220" s="39"/>
      <c r="C220" s="204" t="s">
        <v>452</v>
      </c>
      <c r="D220" s="204" t="s">
        <v>121</v>
      </c>
      <c r="E220" s="205" t="s">
        <v>453</v>
      </c>
      <c r="F220" s="206" t="s">
        <v>454</v>
      </c>
      <c r="G220" s="207" t="s">
        <v>204</v>
      </c>
      <c r="H220" s="208">
        <v>15</v>
      </c>
      <c r="I220" s="209"/>
      <c r="J220" s="210">
        <f>ROUND(I220*H220,2)</f>
        <v>0</v>
      </c>
      <c r="K220" s="206" t="s">
        <v>125</v>
      </c>
      <c r="L220" s="44"/>
      <c r="M220" s="211" t="s">
        <v>19</v>
      </c>
      <c r="N220" s="212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0.00123</v>
      </c>
      <c r="T220" s="214">
        <f>S220*H220</f>
        <v>0.018450000000000001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153</v>
      </c>
      <c r="AT220" s="215" t="s">
        <v>121</v>
      </c>
      <c r="AU220" s="215" t="s">
        <v>82</v>
      </c>
      <c r="AY220" s="17" t="s">
        <v>118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80</v>
      </c>
      <c r="BK220" s="216">
        <f>ROUND(I220*H220,2)</f>
        <v>0</v>
      </c>
      <c r="BL220" s="17" t="s">
        <v>153</v>
      </c>
      <c r="BM220" s="215" t="s">
        <v>455</v>
      </c>
    </row>
    <row r="221" s="2" customFormat="1">
      <c r="A221" s="38"/>
      <c r="B221" s="39"/>
      <c r="C221" s="40"/>
      <c r="D221" s="217" t="s">
        <v>128</v>
      </c>
      <c r="E221" s="40"/>
      <c r="F221" s="218" t="s">
        <v>456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128</v>
      </c>
      <c r="AU221" s="17" t="s">
        <v>82</v>
      </c>
    </row>
    <row r="222" s="2" customFormat="1" ht="21.75" customHeight="1">
      <c r="A222" s="38"/>
      <c r="B222" s="39"/>
      <c r="C222" s="204" t="s">
        <v>457</v>
      </c>
      <c r="D222" s="204" t="s">
        <v>121</v>
      </c>
      <c r="E222" s="205" t="s">
        <v>458</v>
      </c>
      <c r="F222" s="206" t="s">
        <v>459</v>
      </c>
      <c r="G222" s="207" t="s">
        <v>204</v>
      </c>
      <c r="H222" s="208">
        <v>9</v>
      </c>
      <c r="I222" s="209"/>
      <c r="J222" s="210">
        <f>ROUND(I222*H222,2)</f>
        <v>0</v>
      </c>
      <c r="K222" s="206" t="s">
        <v>125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0.0024399999999999999</v>
      </c>
      <c r="T222" s="214">
        <f>S222*H222</f>
        <v>0.02196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153</v>
      </c>
      <c r="AT222" s="215" t="s">
        <v>121</v>
      </c>
      <c r="AU222" s="215" t="s">
        <v>82</v>
      </c>
      <c r="AY222" s="17" t="s">
        <v>118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80</v>
      </c>
      <c r="BK222" s="216">
        <f>ROUND(I222*H222,2)</f>
        <v>0</v>
      </c>
      <c r="BL222" s="17" t="s">
        <v>153</v>
      </c>
      <c r="BM222" s="215" t="s">
        <v>460</v>
      </c>
    </row>
    <row r="223" s="2" customFormat="1">
      <c r="A223" s="38"/>
      <c r="B223" s="39"/>
      <c r="C223" s="40"/>
      <c r="D223" s="217" t="s">
        <v>128</v>
      </c>
      <c r="E223" s="40"/>
      <c r="F223" s="218" t="s">
        <v>461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128</v>
      </c>
      <c r="AU223" s="17" t="s">
        <v>82</v>
      </c>
    </row>
    <row r="224" s="2" customFormat="1" ht="21.75" customHeight="1">
      <c r="A224" s="38"/>
      <c r="B224" s="39"/>
      <c r="C224" s="204" t="s">
        <v>462</v>
      </c>
      <c r="D224" s="204" t="s">
        <v>121</v>
      </c>
      <c r="E224" s="205" t="s">
        <v>463</v>
      </c>
      <c r="F224" s="206" t="s">
        <v>464</v>
      </c>
      <c r="G224" s="207" t="s">
        <v>204</v>
      </c>
      <c r="H224" s="208">
        <v>1</v>
      </c>
      <c r="I224" s="209"/>
      <c r="J224" s="210">
        <f>ROUND(I224*H224,2)</f>
        <v>0</v>
      </c>
      <c r="K224" s="206" t="s">
        <v>125</v>
      </c>
      <c r="L224" s="44"/>
      <c r="M224" s="211" t="s">
        <v>19</v>
      </c>
      <c r="N224" s="212" t="s">
        <v>43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0.011180000000000001</v>
      </c>
      <c r="T224" s="214">
        <f>S224*H224</f>
        <v>0.011180000000000001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153</v>
      </c>
      <c r="AT224" s="215" t="s">
        <v>121</v>
      </c>
      <c r="AU224" s="215" t="s">
        <v>82</v>
      </c>
      <c r="AY224" s="17" t="s">
        <v>118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80</v>
      </c>
      <c r="BK224" s="216">
        <f>ROUND(I224*H224,2)</f>
        <v>0</v>
      </c>
      <c r="BL224" s="17" t="s">
        <v>153</v>
      </c>
      <c r="BM224" s="215" t="s">
        <v>465</v>
      </c>
    </row>
    <row r="225" s="2" customFormat="1">
      <c r="A225" s="38"/>
      <c r="B225" s="39"/>
      <c r="C225" s="40"/>
      <c r="D225" s="217" t="s">
        <v>128</v>
      </c>
      <c r="E225" s="40"/>
      <c r="F225" s="218" t="s">
        <v>466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128</v>
      </c>
      <c r="AU225" s="17" t="s">
        <v>82</v>
      </c>
    </row>
    <row r="226" s="2" customFormat="1" ht="24.15" customHeight="1">
      <c r="A226" s="38"/>
      <c r="B226" s="39"/>
      <c r="C226" s="204" t="s">
        <v>467</v>
      </c>
      <c r="D226" s="204" t="s">
        <v>121</v>
      </c>
      <c r="E226" s="205" t="s">
        <v>468</v>
      </c>
      <c r="F226" s="206" t="s">
        <v>469</v>
      </c>
      <c r="G226" s="207" t="s">
        <v>204</v>
      </c>
      <c r="H226" s="208">
        <v>24</v>
      </c>
      <c r="I226" s="209"/>
      <c r="J226" s="210">
        <f>ROUND(I226*H226,2)</f>
        <v>0</v>
      </c>
      <c r="K226" s="206" t="s">
        <v>125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0.00022000000000000001</v>
      </c>
      <c r="R226" s="213">
        <f>Q226*H226</f>
        <v>0.00528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153</v>
      </c>
      <c r="AT226" s="215" t="s">
        <v>121</v>
      </c>
      <c r="AU226" s="215" t="s">
        <v>82</v>
      </c>
      <c r="AY226" s="17" t="s">
        <v>118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80</v>
      </c>
      <c r="BK226" s="216">
        <f>ROUND(I226*H226,2)</f>
        <v>0</v>
      </c>
      <c r="BL226" s="17" t="s">
        <v>153</v>
      </c>
      <c r="BM226" s="215" t="s">
        <v>470</v>
      </c>
    </row>
    <row r="227" s="2" customFormat="1">
      <c r="A227" s="38"/>
      <c r="B227" s="39"/>
      <c r="C227" s="40"/>
      <c r="D227" s="217" t="s">
        <v>128</v>
      </c>
      <c r="E227" s="40"/>
      <c r="F227" s="218" t="s">
        <v>471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128</v>
      </c>
      <c r="AU227" s="17" t="s">
        <v>82</v>
      </c>
    </row>
    <row r="228" s="2" customFormat="1" ht="24.15" customHeight="1">
      <c r="A228" s="38"/>
      <c r="B228" s="39"/>
      <c r="C228" s="204" t="s">
        <v>472</v>
      </c>
      <c r="D228" s="204" t="s">
        <v>121</v>
      </c>
      <c r="E228" s="205" t="s">
        <v>473</v>
      </c>
      <c r="F228" s="206" t="s">
        <v>474</v>
      </c>
      <c r="G228" s="207" t="s">
        <v>204</v>
      </c>
      <c r="H228" s="208">
        <v>7</v>
      </c>
      <c r="I228" s="209"/>
      <c r="J228" s="210">
        <f>ROUND(I228*H228,2)</f>
        <v>0</v>
      </c>
      <c r="K228" s="206" t="s">
        <v>125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0.00021000000000000001</v>
      </c>
      <c r="R228" s="213">
        <f>Q228*H228</f>
        <v>0.00147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153</v>
      </c>
      <c r="AT228" s="215" t="s">
        <v>121</v>
      </c>
      <c r="AU228" s="215" t="s">
        <v>82</v>
      </c>
      <c r="AY228" s="17" t="s">
        <v>118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80</v>
      </c>
      <c r="BK228" s="216">
        <f>ROUND(I228*H228,2)</f>
        <v>0</v>
      </c>
      <c r="BL228" s="17" t="s">
        <v>153</v>
      </c>
      <c r="BM228" s="215" t="s">
        <v>475</v>
      </c>
    </row>
    <row r="229" s="2" customFormat="1">
      <c r="A229" s="38"/>
      <c r="B229" s="39"/>
      <c r="C229" s="40"/>
      <c r="D229" s="217" t="s">
        <v>128</v>
      </c>
      <c r="E229" s="40"/>
      <c r="F229" s="218" t="s">
        <v>476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128</v>
      </c>
      <c r="AU229" s="17" t="s">
        <v>82</v>
      </c>
    </row>
    <row r="230" s="2" customFormat="1" ht="24.15" customHeight="1">
      <c r="A230" s="38"/>
      <c r="B230" s="39"/>
      <c r="C230" s="204" t="s">
        <v>477</v>
      </c>
      <c r="D230" s="204" t="s">
        <v>121</v>
      </c>
      <c r="E230" s="205" t="s">
        <v>478</v>
      </c>
      <c r="F230" s="206" t="s">
        <v>479</v>
      </c>
      <c r="G230" s="207" t="s">
        <v>204</v>
      </c>
      <c r="H230" s="208">
        <v>23</v>
      </c>
      <c r="I230" s="209"/>
      <c r="J230" s="210">
        <f>ROUND(I230*H230,2)</f>
        <v>0</v>
      </c>
      <c r="K230" s="206" t="s">
        <v>125</v>
      </c>
      <c r="L230" s="44"/>
      <c r="M230" s="211" t="s">
        <v>19</v>
      </c>
      <c r="N230" s="212" t="s">
        <v>43</v>
      </c>
      <c r="O230" s="84"/>
      <c r="P230" s="213">
        <f>O230*H230</f>
        <v>0</v>
      </c>
      <c r="Q230" s="213">
        <v>0.00034000000000000002</v>
      </c>
      <c r="R230" s="213">
        <f>Q230*H230</f>
        <v>0.0078200000000000006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153</v>
      </c>
      <c r="AT230" s="215" t="s">
        <v>121</v>
      </c>
      <c r="AU230" s="215" t="s">
        <v>82</v>
      </c>
      <c r="AY230" s="17" t="s">
        <v>118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80</v>
      </c>
      <c r="BK230" s="216">
        <f>ROUND(I230*H230,2)</f>
        <v>0</v>
      </c>
      <c r="BL230" s="17" t="s">
        <v>153</v>
      </c>
      <c r="BM230" s="215" t="s">
        <v>480</v>
      </c>
    </row>
    <row r="231" s="2" customFormat="1">
      <c r="A231" s="38"/>
      <c r="B231" s="39"/>
      <c r="C231" s="40"/>
      <c r="D231" s="217" t="s">
        <v>128</v>
      </c>
      <c r="E231" s="40"/>
      <c r="F231" s="218" t="s">
        <v>481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128</v>
      </c>
      <c r="AU231" s="17" t="s">
        <v>82</v>
      </c>
    </row>
    <row r="232" s="2" customFormat="1" ht="24.15" customHeight="1">
      <c r="A232" s="38"/>
      <c r="B232" s="39"/>
      <c r="C232" s="204" t="s">
        <v>482</v>
      </c>
      <c r="D232" s="204" t="s">
        <v>121</v>
      </c>
      <c r="E232" s="205" t="s">
        <v>483</v>
      </c>
      <c r="F232" s="206" t="s">
        <v>484</v>
      </c>
      <c r="G232" s="207" t="s">
        <v>204</v>
      </c>
      <c r="H232" s="208">
        <v>18</v>
      </c>
      <c r="I232" s="209"/>
      <c r="J232" s="210">
        <f>ROUND(I232*H232,2)</f>
        <v>0</v>
      </c>
      <c r="K232" s="206" t="s">
        <v>125</v>
      </c>
      <c r="L232" s="44"/>
      <c r="M232" s="211" t="s">
        <v>19</v>
      </c>
      <c r="N232" s="212" t="s">
        <v>43</v>
      </c>
      <c r="O232" s="84"/>
      <c r="P232" s="213">
        <f>O232*H232</f>
        <v>0</v>
      </c>
      <c r="Q232" s="213">
        <v>0.00050000000000000001</v>
      </c>
      <c r="R232" s="213">
        <f>Q232*H232</f>
        <v>0.0090000000000000011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153</v>
      </c>
      <c r="AT232" s="215" t="s">
        <v>121</v>
      </c>
      <c r="AU232" s="215" t="s">
        <v>82</v>
      </c>
      <c r="AY232" s="17" t="s">
        <v>118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80</v>
      </c>
      <c r="BK232" s="216">
        <f>ROUND(I232*H232,2)</f>
        <v>0</v>
      </c>
      <c r="BL232" s="17" t="s">
        <v>153</v>
      </c>
      <c r="BM232" s="215" t="s">
        <v>485</v>
      </c>
    </row>
    <row r="233" s="2" customFormat="1">
      <c r="A233" s="38"/>
      <c r="B233" s="39"/>
      <c r="C233" s="40"/>
      <c r="D233" s="217" t="s">
        <v>128</v>
      </c>
      <c r="E233" s="40"/>
      <c r="F233" s="218" t="s">
        <v>486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128</v>
      </c>
      <c r="AU233" s="17" t="s">
        <v>82</v>
      </c>
    </row>
    <row r="234" s="2" customFormat="1" ht="24.15" customHeight="1">
      <c r="A234" s="38"/>
      <c r="B234" s="39"/>
      <c r="C234" s="204" t="s">
        <v>487</v>
      </c>
      <c r="D234" s="204" t="s">
        <v>121</v>
      </c>
      <c r="E234" s="205" t="s">
        <v>488</v>
      </c>
      <c r="F234" s="206" t="s">
        <v>489</v>
      </c>
      <c r="G234" s="207" t="s">
        <v>204</v>
      </c>
      <c r="H234" s="208">
        <v>1</v>
      </c>
      <c r="I234" s="209"/>
      <c r="J234" s="210">
        <f>ROUND(I234*H234,2)</f>
        <v>0</v>
      </c>
      <c r="K234" s="206" t="s">
        <v>125</v>
      </c>
      <c r="L234" s="44"/>
      <c r="M234" s="211" t="s">
        <v>19</v>
      </c>
      <c r="N234" s="212" t="s">
        <v>43</v>
      </c>
      <c r="O234" s="84"/>
      <c r="P234" s="213">
        <f>O234*H234</f>
        <v>0</v>
      </c>
      <c r="Q234" s="213">
        <v>0.00069999999999999999</v>
      </c>
      <c r="R234" s="213">
        <f>Q234*H234</f>
        <v>0.00069999999999999999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153</v>
      </c>
      <c r="AT234" s="215" t="s">
        <v>121</v>
      </c>
      <c r="AU234" s="215" t="s">
        <v>82</v>
      </c>
      <c r="AY234" s="17" t="s">
        <v>118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80</v>
      </c>
      <c r="BK234" s="216">
        <f>ROUND(I234*H234,2)</f>
        <v>0</v>
      </c>
      <c r="BL234" s="17" t="s">
        <v>153</v>
      </c>
      <c r="BM234" s="215" t="s">
        <v>490</v>
      </c>
    </row>
    <row r="235" s="2" customFormat="1">
      <c r="A235" s="38"/>
      <c r="B235" s="39"/>
      <c r="C235" s="40"/>
      <c r="D235" s="217" t="s">
        <v>128</v>
      </c>
      <c r="E235" s="40"/>
      <c r="F235" s="218" t="s">
        <v>491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128</v>
      </c>
      <c r="AU235" s="17" t="s">
        <v>82</v>
      </c>
    </row>
    <row r="236" s="2" customFormat="1" ht="24.15" customHeight="1">
      <c r="A236" s="38"/>
      <c r="B236" s="39"/>
      <c r="C236" s="204" t="s">
        <v>492</v>
      </c>
      <c r="D236" s="204" t="s">
        <v>121</v>
      </c>
      <c r="E236" s="205" t="s">
        <v>493</v>
      </c>
      <c r="F236" s="206" t="s">
        <v>494</v>
      </c>
      <c r="G236" s="207" t="s">
        <v>204</v>
      </c>
      <c r="H236" s="208">
        <v>2</v>
      </c>
      <c r="I236" s="209"/>
      <c r="J236" s="210">
        <f>ROUND(I236*H236,2)</f>
        <v>0</v>
      </c>
      <c r="K236" s="206" t="s">
        <v>125</v>
      </c>
      <c r="L236" s="44"/>
      <c r="M236" s="211" t="s">
        <v>19</v>
      </c>
      <c r="N236" s="212" t="s">
        <v>43</v>
      </c>
      <c r="O236" s="84"/>
      <c r="P236" s="213">
        <f>O236*H236</f>
        <v>0</v>
      </c>
      <c r="Q236" s="213">
        <v>0.00107</v>
      </c>
      <c r="R236" s="213">
        <f>Q236*H236</f>
        <v>0.00214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153</v>
      </c>
      <c r="AT236" s="215" t="s">
        <v>121</v>
      </c>
      <c r="AU236" s="215" t="s">
        <v>82</v>
      </c>
      <c r="AY236" s="17" t="s">
        <v>118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80</v>
      </c>
      <c r="BK236" s="216">
        <f>ROUND(I236*H236,2)</f>
        <v>0</v>
      </c>
      <c r="BL236" s="17" t="s">
        <v>153</v>
      </c>
      <c r="BM236" s="215" t="s">
        <v>495</v>
      </c>
    </row>
    <row r="237" s="2" customFormat="1">
      <c r="A237" s="38"/>
      <c r="B237" s="39"/>
      <c r="C237" s="40"/>
      <c r="D237" s="217" t="s">
        <v>128</v>
      </c>
      <c r="E237" s="40"/>
      <c r="F237" s="218" t="s">
        <v>496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128</v>
      </c>
      <c r="AU237" s="17" t="s">
        <v>82</v>
      </c>
    </row>
    <row r="238" s="2" customFormat="1" ht="33" customHeight="1">
      <c r="A238" s="38"/>
      <c r="B238" s="39"/>
      <c r="C238" s="204" t="s">
        <v>497</v>
      </c>
      <c r="D238" s="204" t="s">
        <v>121</v>
      </c>
      <c r="E238" s="205" t="s">
        <v>498</v>
      </c>
      <c r="F238" s="206" t="s">
        <v>499</v>
      </c>
      <c r="G238" s="207" t="s">
        <v>204</v>
      </c>
      <c r="H238" s="208">
        <v>1</v>
      </c>
      <c r="I238" s="209"/>
      <c r="J238" s="210">
        <f>ROUND(I238*H238,2)</f>
        <v>0</v>
      </c>
      <c r="K238" s="206" t="s">
        <v>125</v>
      </c>
      <c r="L238" s="44"/>
      <c r="M238" s="211" t="s">
        <v>19</v>
      </c>
      <c r="N238" s="212" t="s">
        <v>43</v>
      </c>
      <c r="O238" s="84"/>
      <c r="P238" s="213">
        <f>O238*H238</f>
        <v>0</v>
      </c>
      <c r="Q238" s="213">
        <v>0.00182</v>
      </c>
      <c r="R238" s="213">
        <f>Q238*H238</f>
        <v>0.00182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153</v>
      </c>
      <c r="AT238" s="215" t="s">
        <v>121</v>
      </c>
      <c r="AU238" s="215" t="s">
        <v>82</v>
      </c>
      <c r="AY238" s="17" t="s">
        <v>118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80</v>
      </c>
      <c r="BK238" s="216">
        <f>ROUND(I238*H238,2)</f>
        <v>0</v>
      </c>
      <c r="BL238" s="17" t="s">
        <v>153</v>
      </c>
      <c r="BM238" s="215" t="s">
        <v>500</v>
      </c>
    </row>
    <row r="239" s="2" customFormat="1">
      <c r="A239" s="38"/>
      <c r="B239" s="39"/>
      <c r="C239" s="40"/>
      <c r="D239" s="217" t="s">
        <v>128</v>
      </c>
      <c r="E239" s="40"/>
      <c r="F239" s="218" t="s">
        <v>501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128</v>
      </c>
      <c r="AU239" s="17" t="s">
        <v>82</v>
      </c>
    </row>
    <row r="240" s="2" customFormat="1" ht="24.15" customHeight="1">
      <c r="A240" s="38"/>
      <c r="B240" s="39"/>
      <c r="C240" s="204" t="s">
        <v>502</v>
      </c>
      <c r="D240" s="204" t="s">
        <v>121</v>
      </c>
      <c r="E240" s="205" t="s">
        <v>503</v>
      </c>
      <c r="F240" s="206" t="s">
        <v>504</v>
      </c>
      <c r="G240" s="207" t="s">
        <v>204</v>
      </c>
      <c r="H240" s="208">
        <v>3</v>
      </c>
      <c r="I240" s="209"/>
      <c r="J240" s="210">
        <f>ROUND(I240*H240,2)</f>
        <v>0</v>
      </c>
      <c r="K240" s="206" t="s">
        <v>125</v>
      </c>
      <c r="L240" s="44"/>
      <c r="M240" s="211" t="s">
        <v>19</v>
      </c>
      <c r="N240" s="212" t="s">
        <v>43</v>
      </c>
      <c r="O240" s="84"/>
      <c r="P240" s="213">
        <f>O240*H240</f>
        <v>0</v>
      </c>
      <c r="Q240" s="213">
        <v>0.00035</v>
      </c>
      <c r="R240" s="213">
        <f>Q240*H240</f>
        <v>0.0010499999999999999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153</v>
      </c>
      <c r="AT240" s="215" t="s">
        <v>121</v>
      </c>
      <c r="AU240" s="215" t="s">
        <v>82</v>
      </c>
      <c r="AY240" s="17" t="s">
        <v>118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80</v>
      </c>
      <c r="BK240" s="216">
        <f>ROUND(I240*H240,2)</f>
        <v>0</v>
      </c>
      <c r="BL240" s="17" t="s">
        <v>153</v>
      </c>
      <c r="BM240" s="215" t="s">
        <v>505</v>
      </c>
    </row>
    <row r="241" s="2" customFormat="1">
      <c r="A241" s="38"/>
      <c r="B241" s="39"/>
      <c r="C241" s="40"/>
      <c r="D241" s="217" t="s">
        <v>128</v>
      </c>
      <c r="E241" s="40"/>
      <c r="F241" s="218" t="s">
        <v>506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128</v>
      </c>
      <c r="AU241" s="17" t="s">
        <v>82</v>
      </c>
    </row>
    <row r="242" s="2" customFormat="1" ht="24.15" customHeight="1">
      <c r="A242" s="38"/>
      <c r="B242" s="39"/>
      <c r="C242" s="204" t="s">
        <v>507</v>
      </c>
      <c r="D242" s="204" t="s">
        <v>121</v>
      </c>
      <c r="E242" s="205" t="s">
        <v>508</v>
      </c>
      <c r="F242" s="206" t="s">
        <v>509</v>
      </c>
      <c r="G242" s="207" t="s">
        <v>204</v>
      </c>
      <c r="H242" s="208">
        <v>7</v>
      </c>
      <c r="I242" s="209"/>
      <c r="J242" s="210">
        <f>ROUND(I242*H242,2)</f>
        <v>0</v>
      </c>
      <c r="K242" s="206" t="s">
        <v>125</v>
      </c>
      <c r="L242" s="44"/>
      <c r="M242" s="211" t="s">
        <v>19</v>
      </c>
      <c r="N242" s="212" t="s">
        <v>43</v>
      </c>
      <c r="O242" s="84"/>
      <c r="P242" s="213">
        <f>O242*H242</f>
        <v>0</v>
      </c>
      <c r="Q242" s="213">
        <v>2.0000000000000002E-05</v>
      </c>
      <c r="R242" s="213">
        <f>Q242*H242</f>
        <v>0.00014000000000000002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153</v>
      </c>
      <c r="AT242" s="215" t="s">
        <v>121</v>
      </c>
      <c r="AU242" s="215" t="s">
        <v>82</v>
      </c>
      <c r="AY242" s="17" t="s">
        <v>118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80</v>
      </c>
      <c r="BK242" s="216">
        <f>ROUND(I242*H242,2)</f>
        <v>0</v>
      </c>
      <c r="BL242" s="17" t="s">
        <v>153</v>
      </c>
      <c r="BM242" s="215" t="s">
        <v>510</v>
      </c>
    </row>
    <row r="243" s="2" customFormat="1">
      <c r="A243" s="38"/>
      <c r="B243" s="39"/>
      <c r="C243" s="40"/>
      <c r="D243" s="217" t="s">
        <v>128</v>
      </c>
      <c r="E243" s="40"/>
      <c r="F243" s="218" t="s">
        <v>511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128</v>
      </c>
      <c r="AU243" s="17" t="s">
        <v>82</v>
      </c>
    </row>
    <row r="244" s="2" customFormat="1" ht="37.8" customHeight="1">
      <c r="A244" s="38"/>
      <c r="B244" s="39"/>
      <c r="C244" s="233" t="s">
        <v>512</v>
      </c>
      <c r="D244" s="233" t="s">
        <v>172</v>
      </c>
      <c r="E244" s="234" t="s">
        <v>513</v>
      </c>
      <c r="F244" s="235" t="s">
        <v>514</v>
      </c>
      <c r="G244" s="236" t="s">
        <v>515</v>
      </c>
      <c r="H244" s="237">
        <v>7</v>
      </c>
      <c r="I244" s="238"/>
      <c r="J244" s="239">
        <f>ROUND(I244*H244,2)</f>
        <v>0</v>
      </c>
      <c r="K244" s="235" t="s">
        <v>125</v>
      </c>
      <c r="L244" s="240"/>
      <c r="M244" s="241" t="s">
        <v>19</v>
      </c>
      <c r="N244" s="242" t="s">
        <v>43</v>
      </c>
      <c r="O244" s="84"/>
      <c r="P244" s="213">
        <f>O244*H244</f>
        <v>0</v>
      </c>
      <c r="Q244" s="213">
        <v>0.0011900000000000001</v>
      </c>
      <c r="R244" s="213">
        <f>Q244*H244</f>
        <v>0.0083300000000000006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285</v>
      </c>
      <c r="AT244" s="215" t="s">
        <v>172</v>
      </c>
      <c r="AU244" s="215" t="s">
        <v>82</v>
      </c>
      <c r="AY244" s="17" t="s">
        <v>118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80</v>
      </c>
      <c r="BK244" s="216">
        <f>ROUND(I244*H244,2)</f>
        <v>0</v>
      </c>
      <c r="BL244" s="17" t="s">
        <v>153</v>
      </c>
      <c r="BM244" s="215" t="s">
        <v>516</v>
      </c>
    </row>
    <row r="245" s="2" customFormat="1" ht="24.15" customHeight="1">
      <c r="A245" s="38"/>
      <c r="B245" s="39"/>
      <c r="C245" s="204" t="s">
        <v>517</v>
      </c>
      <c r="D245" s="204" t="s">
        <v>121</v>
      </c>
      <c r="E245" s="205" t="s">
        <v>518</v>
      </c>
      <c r="F245" s="206" t="s">
        <v>519</v>
      </c>
      <c r="G245" s="207" t="s">
        <v>204</v>
      </c>
      <c r="H245" s="208">
        <v>2</v>
      </c>
      <c r="I245" s="209"/>
      <c r="J245" s="210">
        <f>ROUND(I245*H245,2)</f>
        <v>0</v>
      </c>
      <c r="K245" s="206" t="s">
        <v>125</v>
      </c>
      <c r="L245" s="44"/>
      <c r="M245" s="211" t="s">
        <v>19</v>
      </c>
      <c r="N245" s="212" t="s">
        <v>43</v>
      </c>
      <c r="O245" s="84"/>
      <c r="P245" s="213">
        <f>O245*H245</f>
        <v>0</v>
      </c>
      <c r="Q245" s="213">
        <v>2.0000000000000002E-05</v>
      </c>
      <c r="R245" s="213">
        <f>Q245*H245</f>
        <v>4.0000000000000003E-05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153</v>
      </c>
      <c r="AT245" s="215" t="s">
        <v>121</v>
      </c>
      <c r="AU245" s="215" t="s">
        <v>82</v>
      </c>
      <c r="AY245" s="17" t="s">
        <v>118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80</v>
      </c>
      <c r="BK245" s="216">
        <f>ROUND(I245*H245,2)</f>
        <v>0</v>
      </c>
      <c r="BL245" s="17" t="s">
        <v>153</v>
      </c>
      <c r="BM245" s="215" t="s">
        <v>520</v>
      </c>
    </row>
    <row r="246" s="2" customFormat="1">
      <c r="A246" s="38"/>
      <c r="B246" s="39"/>
      <c r="C246" s="40"/>
      <c r="D246" s="217" t="s">
        <v>128</v>
      </c>
      <c r="E246" s="40"/>
      <c r="F246" s="218" t="s">
        <v>521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128</v>
      </c>
      <c r="AU246" s="17" t="s">
        <v>82</v>
      </c>
    </row>
    <row r="247" s="2" customFormat="1" ht="37.8" customHeight="1">
      <c r="A247" s="38"/>
      <c r="B247" s="39"/>
      <c r="C247" s="233" t="s">
        <v>522</v>
      </c>
      <c r="D247" s="233" t="s">
        <v>172</v>
      </c>
      <c r="E247" s="234" t="s">
        <v>523</v>
      </c>
      <c r="F247" s="235" t="s">
        <v>524</v>
      </c>
      <c r="G247" s="236" t="s">
        <v>204</v>
      </c>
      <c r="H247" s="237">
        <v>2</v>
      </c>
      <c r="I247" s="238"/>
      <c r="J247" s="239">
        <f>ROUND(I247*H247,2)</f>
        <v>0</v>
      </c>
      <c r="K247" s="235" t="s">
        <v>125</v>
      </c>
      <c r="L247" s="240"/>
      <c r="M247" s="241" t="s">
        <v>19</v>
      </c>
      <c r="N247" s="242" t="s">
        <v>43</v>
      </c>
      <c r="O247" s="84"/>
      <c r="P247" s="213">
        <f>O247*H247</f>
        <v>0</v>
      </c>
      <c r="Q247" s="213">
        <v>0.0018799999999999999</v>
      </c>
      <c r="R247" s="213">
        <f>Q247*H247</f>
        <v>0.0037599999999999999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285</v>
      </c>
      <c r="AT247" s="215" t="s">
        <v>172</v>
      </c>
      <c r="AU247" s="215" t="s">
        <v>82</v>
      </c>
      <c r="AY247" s="17" t="s">
        <v>118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80</v>
      </c>
      <c r="BK247" s="216">
        <f>ROUND(I247*H247,2)</f>
        <v>0</v>
      </c>
      <c r="BL247" s="17" t="s">
        <v>153</v>
      </c>
      <c r="BM247" s="215" t="s">
        <v>525</v>
      </c>
    </row>
    <row r="248" s="2" customFormat="1" ht="33" customHeight="1">
      <c r="A248" s="38"/>
      <c r="B248" s="39"/>
      <c r="C248" s="204" t="s">
        <v>526</v>
      </c>
      <c r="D248" s="204" t="s">
        <v>121</v>
      </c>
      <c r="E248" s="205" t="s">
        <v>527</v>
      </c>
      <c r="F248" s="206" t="s">
        <v>528</v>
      </c>
      <c r="G248" s="207" t="s">
        <v>529</v>
      </c>
      <c r="H248" s="208">
        <v>8</v>
      </c>
      <c r="I248" s="209"/>
      <c r="J248" s="210">
        <f>ROUND(I248*H248,2)</f>
        <v>0</v>
      </c>
      <c r="K248" s="206" t="s">
        <v>125</v>
      </c>
      <c r="L248" s="44"/>
      <c r="M248" s="211" t="s">
        <v>19</v>
      </c>
      <c r="N248" s="212" t="s">
        <v>43</v>
      </c>
      <c r="O248" s="84"/>
      <c r="P248" s="213">
        <f>O248*H248</f>
        <v>0</v>
      </c>
      <c r="Q248" s="213">
        <v>0.028199999999999999</v>
      </c>
      <c r="R248" s="213">
        <f>Q248*H248</f>
        <v>0.2256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153</v>
      </c>
      <c r="AT248" s="215" t="s">
        <v>121</v>
      </c>
      <c r="AU248" s="215" t="s">
        <v>82</v>
      </c>
      <c r="AY248" s="17" t="s">
        <v>118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80</v>
      </c>
      <c r="BK248" s="216">
        <f>ROUND(I248*H248,2)</f>
        <v>0</v>
      </c>
      <c r="BL248" s="17" t="s">
        <v>153</v>
      </c>
      <c r="BM248" s="215" t="s">
        <v>530</v>
      </c>
    </row>
    <row r="249" s="2" customFormat="1">
      <c r="A249" s="38"/>
      <c r="B249" s="39"/>
      <c r="C249" s="40"/>
      <c r="D249" s="217" t="s">
        <v>128</v>
      </c>
      <c r="E249" s="40"/>
      <c r="F249" s="218" t="s">
        <v>531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128</v>
      </c>
      <c r="AU249" s="17" t="s">
        <v>82</v>
      </c>
    </row>
    <row r="250" s="2" customFormat="1" ht="16.5" customHeight="1">
      <c r="A250" s="38"/>
      <c r="B250" s="39"/>
      <c r="C250" s="204" t="s">
        <v>532</v>
      </c>
      <c r="D250" s="204" t="s">
        <v>121</v>
      </c>
      <c r="E250" s="205" t="s">
        <v>533</v>
      </c>
      <c r="F250" s="206" t="s">
        <v>534</v>
      </c>
      <c r="G250" s="207" t="s">
        <v>204</v>
      </c>
      <c r="H250" s="208">
        <v>4</v>
      </c>
      <c r="I250" s="209"/>
      <c r="J250" s="210">
        <f>ROUND(I250*H250,2)</f>
        <v>0</v>
      </c>
      <c r="K250" s="206" t="s">
        <v>125</v>
      </c>
      <c r="L250" s="44"/>
      <c r="M250" s="211" t="s">
        <v>19</v>
      </c>
      <c r="N250" s="212" t="s">
        <v>43</v>
      </c>
      <c r="O250" s="84"/>
      <c r="P250" s="213">
        <f>O250*H250</f>
        <v>0</v>
      </c>
      <c r="Q250" s="213">
        <v>0</v>
      </c>
      <c r="R250" s="213">
        <f>Q250*H250</f>
        <v>0</v>
      </c>
      <c r="S250" s="213">
        <v>0.0054900000000000001</v>
      </c>
      <c r="T250" s="214">
        <f>S250*H250</f>
        <v>0.02196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153</v>
      </c>
      <c r="AT250" s="215" t="s">
        <v>121</v>
      </c>
      <c r="AU250" s="215" t="s">
        <v>82</v>
      </c>
      <c r="AY250" s="17" t="s">
        <v>118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80</v>
      </c>
      <c r="BK250" s="216">
        <f>ROUND(I250*H250,2)</f>
        <v>0</v>
      </c>
      <c r="BL250" s="17" t="s">
        <v>153</v>
      </c>
      <c r="BM250" s="215" t="s">
        <v>535</v>
      </c>
    </row>
    <row r="251" s="2" customFormat="1">
      <c r="A251" s="38"/>
      <c r="B251" s="39"/>
      <c r="C251" s="40"/>
      <c r="D251" s="217" t="s">
        <v>128</v>
      </c>
      <c r="E251" s="40"/>
      <c r="F251" s="218" t="s">
        <v>536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128</v>
      </c>
      <c r="AU251" s="17" t="s">
        <v>82</v>
      </c>
    </row>
    <row r="252" s="2" customFormat="1" ht="33" customHeight="1">
      <c r="A252" s="38"/>
      <c r="B252" s="39"/>
      <c r="C252" s="204" t="s">
        <v>537</v>
      </c>
      <c r="D252" s="204" t="s">
        <v>121</v>
      </c>
      <c r="E252" s="205" t="s">
        <v>538</v>
      </c>
      <c r="F252" s="206" t="s">
        <v>539</v>
      </c>
      <c r="G252" s="207" t="s">
        <v>204</v>
      </c>
      <c r="H252" s="208">
        <v>2</v>
      </c>
      <c r="I252" s="209"/>
      <c r="J252" s="210">
        <f>ROUND(I252*H252,2)</f>
        <v>0</v>
      </c>
      <c r="K252" s="206" t="s">
        <v>125</v>
      </c>
      <c r="L252" s="44"/>
      <c r="M252" s="211" t="s">
        <v>19</v>
      </c>
      <c r="N252" s="212" t="s">
        <v>43</v>
      </c>
      <c r="O252" s="84"/>
      <c r="P252" s="213">
        <f>O252*H252</f>
        <v>0</v>
      </c>
      <c r="Q252" s="213">
        <v>0.0012700000000000001</v>
      </c>
      <c r="R252" s="213">
        <f>Q252*H252</f>
        <v>0.0025400000000000002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153</v>
      </c>
      <c r="AT252" s="215" t="s">
        <v>121</v>
      </c>
      <c r="AU252" s="215" t="s">
        <v>82</v>
      </c>
      <c r="AY252" s="17" t="s">
        <v>118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80</v>
      </c>
      <c r="BK252" s="216">
        <f>ROUND(I252*H252,2)</f>
        <v>0</v>
      </c>
      <c r="BL252" s="17" t="s">
        <v>153</v>
      </c>
      <c r="BM252" s="215" t="s">
        <v>540</v>
      </c>
    </row>
    <row r="253" s="2" customFormat="1">
      <c r="A253" s="38"/>
      <c r="B253" s="39"/>
      <c r="C253" s="40"/>
      <c r="D253" s="217" t="s">
        <v>128</v>
      </c>
      <c r="E253" s="40"/>
      <c r="F253" s="218" t="s">
        <v>541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128</v>
      </c>
      <c r="AU253" s="17" t="s">
        <v>82</v>
      </c>
    </row>
    <row r="254" s="2" customFormat="1" ht="33" customHeight="1">
      <c r="A254" s="38"/>
      <c r="B254" s="39"/>
      <c r="C254" s="204" t="s">
        <v>542</v>
      </c>
      <c r="D254" s="204" t="s">
        <v>121</v>
      </c>
      <c r="E254" s="205" t="s">
        <v>543</v>
      </c>
      <c r="F254" s="206" t="s">
        <v>544</v>
      </c>
      <c r="G254" s="207" t="s">
        <v>204</v>
      </c>
      <c r="H254" s="208">
        <v>2</v>
      </c>
      <c r="I254" s="209"/>
      <c r="J254" s="210">
        <f>ROUND(I254*H254,2)</f>
        <v>0</v>
      </c>
      <c r="K254" s="206" t="s">
        <v>125</v>
      </c>
      <c r="L254" s="44"/>
      <c r="M254" s="211" t="s">
        <v>19</v>
      </c>
      <c r="N254" s="212" t="s">
        <v>43</v>
      </c>
      <c r="O254" s="84"/>
      <c r="P254" s="213">
        <f>O254*H254</f>
        <v>0</v>
      </c>
      <c r="Q254" s="213">
        <v>0.00116</v>
      </c>
      <c r="R254" s="213">
        <f>Q254*H254</f>
        <v>0.00232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153</v>
      </c>
      <c r="AT254" s="215" t="s">
        <v>121</v>
      </c>
      <c r="AU254" s="215" t="s">
        <v>82</v>
      </c>
      <c r="AY254" s="17" t="s">
        <v>118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80</v>
      </c>
      <c r="BK254" s="216">
        <f>ROUND(I254*H254,2)</f>
        <v>0</v>
      </c>
      <c r="BL254" s="17" t="s">
        <v>153</v>
      </c>
      <c r="BM254" s="215" t="s">
        <v>545</v>
      </c>
    </row>
    <row r="255" s="2" customFormat="1">
      <c r="A255" s="38"/>
      <c r="B255" s="39"/>
      <c r="C255" s="40"/>
      <c r="D255" s="217" t="s">
        <v>128</v>
      </c>
      <c r="E255" s="40"/>
      <c r="F255" s="218" t="s">
        <v>546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128</v>
      </c>
      <c r="AU255" s="17" t="s">
        <v>82</v>
      </c>
    </row>
    <row r="256" s="2" customFormat="1" ht="37.8" customHeight="1">
      <c r="A256" s="38"/>
      <c r="B256" s="39"/>
      <c r="C256" s="204" t="s">
        <v>547</v>
      </c>
      <c r="D256" s="204" t="s">
        <v>121</v>
      </c>
      <c r="E256" s="205" t="s">
        <v>548</v>
      </c>
      <c r="F256" s="206" t="s">
        <v>549</v>
      </c>
      <c r="G256" s="207" t="s">
        <v>152</v>
      </c>
      <c r="H256" s="208">
        <v>696</v>
      </c>
      <c r="I256" s="209"/>
      <c r="J256" s="210">
        <f>ROUND(I256*H256,2)</f>
        <v>0</v>
      </c>
      <c r="K256" s="206" t="s">
        <v>125</v>
      </c>
      <c r="L256" s="44"/>
      <c r="M256" s="211" t="s">
        <v>19</v>
      </c>
      <c r="N256" s="212" t="s">
        <v>43</v>
      </c>
      <c r="O256" s="84"/>
      <c r="P256" s="213">
        <f>O256*H256</f>
        <v>0</v>
      </c>
      <c r="Q256" s="213">
        <v>0.00019000000000000001</v>
      </c>
      <c r="R256" s="213">
        <f>Q256*H256</f>
        <v>0.13224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153</v>
      </c>
      <c r="AT256" s="215" t="s">
        <v>121</v>
      </c>
      <c r="AU256" s="215" t="s">
        <v>82</v>
      </c>
      <c r="AY256" s="17" t="s">
        <v>118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80</v>
      </c>
      <c r="BK256" s="216">
        <f>ROUND(I256*H256,2)</f>
        <v>0</v>
      </c>
      <c r="BL256" s="17" t="s">
        <v>153</v>
      </c>
      <c r="BM256" s="215" t="s">
        <v>550</v>
      </c>
    </row>
    <row r="257" s="2" customFormat="1">
      <c r="A257" s="38"/>
      <c r="B257" s="39"/>
      <c r="C257" s="40"/>
      <c r="D257" s="217" t="s">
        <v>128</v>
      </c>
      <c r="E257" s="40"/>
      <c r="F257" s="218" t="s">
        <v>551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128</v>
      </c>
      <c r="AU257" s="17" t="s">
        <v>82</v>
      </c>
    </row>
    <row r="258" s="2" customFormat="1" ht="33" customHeight="1">
      <c r="A258" s="38"/>
      <c r="B258" s="39"/>
      <c r="C258" s="204" t="s">
        <v>552</v>
      </c>
      <c r="D258" s="204" t="s">
        <v>121</v>
      </c>
      <c r="E258" s="205" t="s">
        <v>553</v>
      </c>
      <c r="F258" s="206" t="s">
        <v>554</v>
      </c>
      <c r="G258" s="207" t="s">
        <v>152</v>
      </c>
      <c r="H258" s="208">
        <v>696</v>
      </c>
      <c r="I258" s="209"/>
      <c r="J258" s="210">
        <f>ROUND(I258*H258,2)</f>
        <v>0</v>
      </c>
      <c r="K258" s="206" t="s">
        <v>125</v>
      </c>
      <c r="L258" s="44"/>
      <c r="M258" s="211" t="s">
        <v>19</v>
      </c>
      <c r="N258" s="212" t="s">
        <v>43</v>
      </c>
      <c r="O258" s="84"/>
      <c r="P258" s="213">
        <f>O258*H258</f>
        <v>0</v>
      </c>
      <c r="Q258" s="213">
        <v>1.0000000000000001E-05</v>
      </c>
      <c r="R258" s="213">
        <f>Q258*H258</f>
        <v>0.0069600000000000009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153</v>
      </c>
      <c r="AT258" s="215" t="s">
        <v>121</v>
      </c>
      <c r="AU258" s="215" t="s">
        <v>82</v>
      </c>
      <c r="AY258" s="17" t="s">
        <v>118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80</v>
      </c>
      <c r="BK258" s="216">
        <f>ROUND(I258*H258,2)</f>
        <v>0</v>
      </c>
      <c r="BL258" s="17" t="s">
        <v>153</v>
      </c>
      <c r="BM258" s="215" t="s">
        <v>555</v>
      </c>
    </row>
    <row r="259" s="2" customFormat="1">
      <c r="A259" s="38"/>
      <c r="B259" s="39"/>
      <c r="C259" s="40"/>
      <c r="D259" s="217" t="s">
        <v>128</v>
      </c>
      <c r="E259" s="40"/>
      <c r="F259" s="218" t="s">
        <v>556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128</v>
      </c>
      <c r="AU259" s="17" t="s">
        <v>82</v>
      </c>
    </row>
    <row r="260" s="2" customFormat="1" ht="44.25" customHeight="1">
      <c r="A260" s="38"/>
      <c r="B260" s="39"/>
      <c r="C260" s="204" t="s">
        <v>557</v>
      </c>
      <c r="D260" s="204" t="s">
        <v>121</v>
      </c>
      <c r="E260" s="205" t="s">
        <v>558</v>
      </c>
      <c r="F260" s="206" t="s">
        <v>559</v>
      </c>
      <c r="G260" s="207" t="s">
        <v>196</v>
      </c>
      <c r="H260" s="243"/>
      <c r="I260" s="209"/>
      <c r="J260" s="210">
        <f>ROUND(I260*H260,2)</f>
        <v>0</v>
      </c>
      <c r="K260" s="206" t="s">
        <v>125</v>
      </c>
      <c r="L260" s="44"/>
      <c r="M260" s="211" t="s">
        <v>19</v>
      </c>
      <c r="N260" s="212" t="s">
        <v>43</v>
      </c>
      <c r="O260" s="84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153</v>
      </c>
      <c r="AT260" s="215" t="s">
        <v>121</v>
      </c>
      <c r="AU260" s="215" t="s">
        <v>82</v>
      </c>
      <c r="AY260" s="17" t="s">
        <v>118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80</v>
      </c>
      <c r="BK260" s="216">
        <f>ROUND(I260*H260,2)</f>
        <v>0</v>
      </c>
      <c r="BL260" s="17" t="s">
        <v>153</v>
      </c>
      <c r="BM260" s="215" t="s">
        <v>560</v>
      </c>
    </row>
    <row r="261" s="2" customFormat="1">
      <c r="A261" s="38"/>
      <c r="B261" s="39"/>
      <c r="C261" s="40"/>
      <c r="D261" s="217" t="s">
        <v>128</v>
      </c>
      <c r="E261" s="40"/>
      <c r="F261" s="218" t="s">
        <v>561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128</v>
      </c>
      <c r="AU261" s="17" t="s">
        <v>82</v>
      </c>
    </row>
    <row r="262" s="12" customFormat="1" ht="22.8" customHeight="1">
      <c r="A262" s="12"/>
      <c r="B262" s="188"/>
      <c r="C262" s="189"/>
      <c r="D262" s="190" t="s">
        <v>71</v>
      </c>
      <c r="E262" s="202" t="s">
        <v>562</v>
      </c>
      <c r="F262" s="202" t="s">
        <v>563</v>
      </c>
      <c r="G262" s="189"/>
      <c r="H262" s="189"/>
      <c r="I262" s="192"/>
      <c r="J262" s="203">
        <f>BK262</f>
        <v>0</v>
      </c>
      <c r="K262" s="189"/>
      <c r="L262" s="194"/>
      <c r="M262" s="195"/>
      <c r="N262" s="196"/>
      <c r="O262" s="196"/>
      <c r="P262" s="197">
        <f>SUM(P263:P325)</f>
        <v>0</v>
      </c>
      <c r="Q262" s="196"/>
      <c r="R262" s="197">
        <f>SUM(R263:R325)</f>
        <v>0.97186000000000006</v>
      </c>
      <c r="S262" s="196"/>
      <c r="T262" s="198">
        <f>SUM(T263:T325)</f>
        <v>1.1887099999999999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9" t="s">
        <v>82</v>
      </c>
      <c r="AT262" s="200" t="s">
        <v>71</v>
      </c>
      <c r="AU262" s="200" t="s">
        <v>80</v>
      </c>
      <c r="AY262" s="199" t="s">
        <v>118</v>
      </c>
      <c r="BK262" s="201">
        <f>SUM(BK263:BK325)</f>
        <v>0</v>
      </c>
    </row>
    <row r="263" s="2" customFormat="1" ht="24.15" customHeight="1">
      <c r="A263" s="38"/>
      <c r="B263" s="39"/>
      <c r="C263" s="204" t="s">
        <v>564</v>
      </c>
      <c r="D263" s="204" t="s">
        <v>121</v>
      </c>
      <c r="E263" s="205" t="s">
        <v>565</v>
      </c>
      <c r="F263" s="206" t="s">
        <v>566</v>
      </c>
      <c r="G263" s="207" t="s">
        <v>529</v>
      </c>
      <c r="H263" s="208">
        <v>11</v>
      </c>
      <c r="I263" s="209"/>
      <c r="J263" s="210">
        <f>ROUND(I263*H263,2)</f>
        <v>0</v>
      </c>
      <c r="K263" s="206" t="s">
        <v>125</v>
      </c>
      <c r="L263" s="44"/>
      <c r="M263" s="211" t="s">
        <v>19</v>
      </c>
      <c r="N263" s="212" t="s">
        <v>43</v>
      </c>
      <c r="O263" s="84"/>
      <c r="P263" s="213">
        <f>O263*H263</f>
        <v>0</v>
      </c>
      <c r="Q263" s="213">
        <v>0</v>
      </c>
      <c r="R263" s="213">
        <f>Q263*H263</f>
        <v>0</v>
      </c>
      <c r="S263" s="213">
        <v>0.01933</v>
      </c>
      <c r="T263" s="214">
        <f>S263*H263</f>
        <v>0.21262999999999999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153</v>
      </c>
      <c r="AT263" s="215" t="s">
        <v>121</v>
      </c>
      <c r="AU263" s="215" t="s">
        <v>82</v>
      </c>
      <c r="AY263" s="17" t="s">
        <v>118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80</v>
      </c>
      <c r="BK263" s="216">
        <f>ROUND(I263*H263,2)</f>
        <v>0</v>
      </c>
      <c r="BL263" s="17" t="s">
        <v>153</v>
      </c>
      <c r="BM263" s="215" t="s">
        <v>567</v>
      </c>
    </row>
    <row r="264" s="2" customFormat="1">
      <c r="A264" s="38"/>
      <c r="B264" s="39"/>
      <c r="C264" s="40"/>
      <c r="D264" s="217" t="s">
        <v>128</v>
      </c>
      <c r="E264" s="40"/>
      <c r="F264" s="218" t="s">
        <v>568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128</v>
      </c>
      <c r="AU264" s="17" t="s">
        <v>82</v>
      </c>
    </row>
    <row r="265" s="2" customFormat="1" ht="16.5" customHeight="1">
      <c r="A265" s="38"/>
      <c r="B265" s="39"/>
      <c r="C265" s="204" t="s">
        <v>569</v>
      </c>
      <c r="D265" s="204" t="s">
        <v>121</v>
      </c>
      <c r="E265" s="205" t="s">
        <v>570</v>
      </c>
      <c r="F265" s="206" t="s">
        <v>571</v>
      </c>
      <c r="G265" s="207" t="s">
        <v>529</v>
      </c>
      <c r="H265" s="208">
        <v>4</v>
      </c>
      <c r="I265" s="209"/>
      <c r="J265" s="210">
        <f>ROUND(I265*H265,2)</f>
        <v>0</v>
      </c>
      <c r="K265" s="206" t="s">
        <v>125</v>
      </c>
      <c r="L265" s="44"/>
      <c r="M265" s="211" t="s">
        <v>19</v>
      </c>
      <c r="N265" s="212" t="s">
        <v>43</v>
      </c>
      <c r="O265" s="84"/>
      <c r="P265" s="213">
        <f>O265*H265</f>
        <v>0</v>
      </c>
      <c r="Q265" s="213">
        <v>0</v>
      </c>
      <c r="R265" s="213">
        <f>Q265*H265</f>
        <v>0</v>
      </c>
      <c r="S265" s="213">
        <v>0.034200000000000001</v>
      </c>
      <c r="T265" s="214">
        <f>S265*H265</f>
        <v>0.13680000000000001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153</v>
      </c>
      <c r="AT265" s="215" t="s">
        <v>121</v>
      </c>
      <c r="AU265" s="215" t="s">
        <v>82</v>
      </c>
      <c r="AY265" s="17" t="s">
        <v>118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80</v>
      </c>
      <c r="BK265" s="216">
        <f>ROUND(I265*H265,2)</f>
        <v>0</v>
      </c>
      <c r="BL265" s="17" t="s">
        <v>153</v>
      </c>
      <c r="BM265" s="215" t="s">
        <v>572</v>
      </c>
    </row>
    <row r="266" s="2" customFormat="1">
      <c r="A266" s="38"/>
      <c r="B266" s="39"/>
      <c r="C266" s="40"/>
      <c r="D266" s="217" t="s">
        <v>128</v>
      </c>
      <c r="E266" s="40"/>
      <c r="F266" s="218" t="s">
        <v>573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128</v>
      </c>
      <c r="AU266" s="17" t="s">
        <v>82</v>
      </c>
    </row>
    <row r="267" s="2" customFormat="1" ht="33" customHeight="1">
      <c r="A267" s="38"/>
      <c r="B267" s="39"/>
      <c r="C267" s="204" t="s">
        <v>574</v>
      </c>
      <c r="D267" s="204" t="s">
        <v>121</v>
      </c>
      <c r="E267" s="205" t="s">
        <v>575</v>
      </c>
      <c r="F267" s="206" t="s">
        <v>576</v>
      </c>
      <c r="G267" s="207" t="s">
        <v>529</v>
      </c>
      <c r="H267" s="208">
        <v>12</v>
      </c>
      <c r="I267" s="209"/>
      <c r="J267" s="210">
        <f>ROUND(I267*H267,2)</f>
        <v>0</v>
      </c>
      <c r="K267" s="206" t="s">
        <v>125</v>
      </c>
      <c r="L267" s="44"/>
      <c r="M267" s="211" t="s">
        <v>19</v>
      </c>
      <c r="N267" s="212" t="s">
        <v>43</v>
      </c>
      <c r="O267" s="84"/>
      <c r="P267" s="213">
        <f>O267*H267</f>
        <v>0</v>
      </c>
      <c r="Q267" s="213">
        <v>0.016969999999999999</v>
      </c>
      <c r="R267" s="213">
        <f>Q267*H267</f>
        <v>0.20363999999999999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153</v>
      </c>
      <c r="AT267" s="215" t="s">
        <v>121</v>
      </c>
      <c r="AU267" s="215" t="s">
        <v>82</v>
      </c>
      <c r="AY267" s="17" t="s">
        <v>118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80</v>
      </c>
      <c r="BK267" s="216">
        <f>ROUND(I267*H267,2)</f>
        <v>0</v>
      </c>
      <c r="BL267" s="17" t="s">
        <v>153</v>
      </c>
      <c r="BM267" s="215" t="s">
        <v>577</v>
      </c>
    </row>
    <row r="268" s="2" customFormat="1">
      <c r="A268" s="38"/>
      <c r="B268" s="39"/>
      <c r="C268" s="40"/>
      <c r="D268" s="217" t="s">
        <v>128</v>
      </c>
      <c r="E268" s="40"/>
      <c r="F268" s="218" t="s">
        <v>578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128</v>
      </c>
      <c r="AU268" s="17" t="s">
        <v>82</v>
      </c>
    </row>
    <row r="269" s="2" customFormat="1" ht="24.15" customHeight="1">
      <c r="A269" s="38"/>
      <c r="B269" s="39"/>
      <c r="C269" s="204" t="s">
        <v>579</v>
      </c>
      <c r="D269" s="204" t="s">
        <v>121</v>
      </c>
      <c r="E269" s="205" t="s">
        <v>580</v>
      </c>
      <c r="F269" s="206" t="s">
        <v>581</v>
      </c>
      <c r="G269" s="207" t="s">
        <v>204</v>
      </c>
      <c r="H269" s="208">
        <v>12</v>
      </c>
      <c r="I269" s="209"/>
      <c r="J269" s="210">
        <f>ROUND(I269*H269,2)</f>
        <v>0</v>
      </c>
      <c r="K269" s="206" t="s">
        <v>125</v>
      </c>
      <c r="L269" s="44"/>
      <c r="M269" s="211" t="s">
        <v>19</v>
      </c>
      <c r="N269" s="212" t="s">
        <v>43</v>
      </c>
      <c r="O269" s="84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153</v>
      </c>
      <c r="AT269" s="215" t="s">
        <v>121</v>
      </c>
      <c r="AU269" s="215" t="s">
        <v>82</v>
      </c>
      <c r="AY269" s="17" t="s">
        <v>118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80</v>
      </c>
      <c r="BK269" s="216">
        <f>ROUND(I269*H269,2)</f>
        <v>0</v>
      </c>
      <c r="BL269" s="17" t="s">
        <v>153</v>
      </c>
      <c r="BM269" s="215" t="s">
        <v>582</v>
      </c>
    </row>
    <row r="270" s="2" customFormat="1">
      <c r="A270" s="38"/>
      <c r="B270" s="39"/>
      <c r="C270" s="40"/>
      <c r="D270" s="217" t="s">
        <v>128</v>
      </c>
      <c r="E270" s="40"/>
      <c r="F270" s="218" t="s">
        <v>583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128</v>
      </c>
      <c r="AU270" s="17" t="s">
        <v>82</v>
      </c>
    </row>
    <row r="271" s="2" customFormat="1" ht="16.5" customHeight="1">
      <c r="A271" s="38"/>
      <c r="B271" s="39"/>
      <c r="C271" s="233" t="s">
        <v>584</v>
      </c>
      <c r="D271" s="233" t="s">
        <v>172</v>
      </c>
      <c r="E271" s="234" t="s">
        <v>585</v>
      </c>
      <c r="F271" s="235" t="s">
        <v>586</v>
      </c>
      <c r="G271" s="236" t="s">
        <v>204</v>
      </c>
      <c r="H271" s="237">
        <v>12</v>
      </c>
      <c r="I271" s="238"/>
      <c r="J271" s="239">
        <f>ROUND(I271*H271,2)</f>
        <v>0</v>
      </c>
      <c r="K271" s="235" t="s">
        <v>125</v>
      </c>
      <c r="L271" s="240"/>
      <c r="M271" s="241" t="s">
        <v>19</v>
      </c>
      <c r="N271" s="242" t="s">
        <v>43</v>
      </c>
      <c r="O271" s="84"/>
      <c r="P271" s="213">
        <f>O271*H271</f>
        <v>0</v>
      </c>
      <c r="Q271" s="213">
        <v>0.0012800000000000001</v>
      </c>
      <c r="R271" s="213">
        <f>Q271*H271</f>
        <v>0.015360000000000002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285</v>
      </c>
      <c r="AT271" s="215" t="s">
        <v>172</v>
      </c>
      <c r="AU271" s="215" t="s">
        <v>82</v>
      </c>
      <c r="AY271" s="17" t="s">
        <v>118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80</v>
      </c>
      <c r="BK271" s="216">
        <f>ROUND(I271*H271,2)</f>
        <v>0</v>
      </c>
      <c r="BL271" s="17" t="s">
        <v>153</v>
      </c>
      <c r="BM271" s="215" t="s">
        <v>587</v>
      </c>
    </row>
    <row r="272" s="2" customFormat="1" ht="24.15" customHeight="1">
      <c r="A272" s="38"/>
      <c r="B272" s="39"/>
      <c r="C272" s="204" t="s">
        <v>588</v>
      </c>
      <c r="D272" s="204" t="s">
        <v>121</v>
      </c>
      <c r="E272" s="205" t="s">
        <v>589</v>
      </c>
      <c r="F272" s="206" t="s">
        <v>590</v>
      </c>
      <c r="G272" s="207" t="s">
        <v>529</v>
      </c>
      <c r="H272" s="208">
        <v>6</v>
      </c>
      <c r="I272" s="209"/>
      <c r="J272" s="210">
        <f>ROUND(I272*H272,2)</f>
        <v>0</v>
      </c>
      <c r="K272" s="206" t="s">
        <v>125</v>
      </c>
      <c r="L272" s="44"/>
      <c r="M272" s="211" t="s">
        <v>19</v>
      </c>
      <c r="N272" s="212" t="s">
        <v>43</v>
      </c>
      <c r="O272" s="84"/>
      <c r="P272" s="213">
        <f>O272*H272</f>
        <v>0</v>
      </c>
      <c r="Q272" s="213">
        <v>0.010580000000000001</v>
      </c>
      <c r="R272" s="213">
        <f>Q272*H272</f>
        <v>0.063480000000000009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153</v>
      </c>
      <c r="AT272" s="215" t="s">
        <v>121</v>
      </c>
      <c r="AU272" s="215" t="s">
        <v>82</v>
      </c>
      <c r="AY272" s="17" t="s">
        <v>118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80</v>
      </c>
      <c r="BK272" s="216">
        <f>ROUND(I272*H272,2)</f>
        <v>0</v>
      </c>
      <c r="BL272" s="17" t="s">
        <v>153</v>
      </c>
      <c r="BM272" s="215" t="s">
        <v>591</v>
      </c>
    </row>
    <row r="273" s="2" customFormat="1">
      <c r="A273" s="38"/>
      <c r="B273" s="39"/>
      <c r="C273" s="40"/>
      <c r="D273" s="217" t="s">
        <v>128</v>
      </c>
      <c r="E273" s="40"/>
      <c r="F273" s="218" t="s">
        <v>592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128</v>
      </c>
      <c r="AU273" s="17" t="s">
        <v>82</v>
      </c>
    </row>
    <row r="274" s="2" customFormat="1" ht="24.15" customHeight="1">
      <c r="A274" s="38"/>
      <c r="B274" s="39"/>
      <c r="C274" s="204" t="s">
        <v>593</v>
      </c>
      <c r="D274" s="204" t="s">
        <v>121</v>
      </c>
      <c r="E274" s="205" t="s">
        <v>594</v>
      </c>
      <c r="F274" s="206" t="s">
        <v>595</v>
      </c>
      <c r="G274" s="207" t="s">
        <v>529</v>
      </c>
      <c r="H274" s="208">
        <v>3</v>
      </c>
      <c r="I274" s="209"/>
      <c r="J274" s="210">
        <f>ROUND(I274*H274,2)</f>
        <v>0</v>
      </c>
      <c r="K274" s="206" t="s">
        <v>125</v>
      </c>
      <c r="L274" s="44"/>
      <c r="M274" s="211" t="s">
        <v>19</v>
      </c>
      <c r="N274" s="212" t="s">
        <v>43</v>
      </c>
      <c r="O274" s="84"/>
      <c r="P274" s="213">
        <f>O274*H274</f>
        <v>0</v>
      </c>
      <c r="Q274" s="213">
        <v>0</v>
      </c>
      <c r="R274" s="213">
        <f>Q274*H274</f>
        <v>0</v>
      </c>
      <c r="S274" s="213">
        <v>0.01107</v>
      </c>
      <c r="T274" s="214">
        <f>S274*H274</f>
        <v>0.033210000000000003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153</v>
      </c>
      <c r="AT274" s="215" t="s">
        <v>121</v>
      </c>
      <c r="AU274" s="215" t="s">
        <v>82</v>
      </c>
      <c r="AY274" s="17" t="s">
        <v>118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80</v>
      </c>
      <c r="BK274" s="216">
        <f>ROUND(I274*H274,2)</f>
        <v>0</v>
      </c>
      <c r="BL274" s="17" t="s">
        <v>153</v>
      </c>
      <c r="BM274" s="215" t="s">
        <v>596</v>
      </c>
    </row>
    <row r="275" s="2" customFormat="1">
      <c r="A275" s="38"/>
      <c r="B275" s="39"/>
      <c r="C275" s="40"/>
      <c r="D275" s="217" t="s">
        <v>128</v>
      </c>
      <c r="E275" s="40"/>
      <c r="F275" s="218" t="s">
        <v>597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128</v>
      </c>
      <c r="AU275" s="17" t="s">
        <v>82</v>
      </c>
    </row>
    <row r="276" s="2" customFormat="1" ht="21.75" customHeight="1">
      <c r="A276" s="38"/>
      <c r="B276" s="39"/>
      <c r="C276" s="204" t="s">
        <v>598</v>
      </c>
      <c r="D276" s="204" t="s">
        <v>121</v>
      </c>
      <c r="E276" s="205" t="s">
        <v>599</v>
      </c>
      <c r="F276" s="206" t="s">
        <v>600</v>
      </c>
      <c r="G276" s="207" t="s">
        <v>529</v>
      </c>
      <c r="H276" s="208">
        <v>19</v>
      </c>
      <c r="I276" s="209"/>
      <c r="J276" s="210">
        <f>ROUND(I276*H276,2)</f>
        <v>0</v>
      </c>
      <c r="K276" s="206" t="s">
        <v>125</v>
      </c>
      <c r="L276" s="44"/>
      <c r="M276" s="211" t="s">
        <v>19</v>
      </c>
      <c r="N276" s="212" t="s">
        <v>43</v>
      </c>
      <c r="O276" s="84"/>
      <c r="P276" s="213">
        <f>O276*H276</f>
        <v>0</v>
      </c>
      <c r="Q276" s="213">
        <v>0</v>
      </c>
      <c r="R276" s="213">
        <f>Q276*H276</f>
        <v>0</v>
      </c>
      <c r="S276" s="213">
        <v>0.019460000000000002</v>
      </c>
      <c r="T276" s="214">
        <f>S276*H276</f>
        <v>0.36974000000000001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153</v>
      </c>
      <c r="AT276" s="215" t="s">
        <v>121</v>
      </c>
      <c r="AU276" s="215" t="s">
        <v>82</v>
      </c>
      <c r="AY276" s="17" t="s">
        <v>118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80</v>
      </c>
      <c r="BK276" s="216">
        <f>ROUND(I276*H276,2)</f>
        <v>0</v>
      </c>
      <c r="BL276" s="17" t="s">
        <v>153</v>
      </c>
      <c r="BM276" s="215" t="s">
        <v>601</v>
      </c>
    </row>
    <row r="277" s="2" customFormat="1">
      <c r="A277" s="38"/>
      <c r="B277" s="39"/>
      <c r="C277" s="40"/>
      <c r="D277" s="217" t="s">
        <v>128</v>
      </c>
      <c r="E277" s="40"/>
      <c r="F277" s="218" t="s">
        <v>602</v>
      </c>
      <c r="G277" s="40"/>
      <c r="H277" s="40"/>
      <c r="I277" s="219"/>
      <c r="J277" s="40"/>
      <c r="K277" s="40"/>
      <c r="L277" s="44"/>
      <c r="M277" s="220"/>
      <c r="N277" s="22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128</v>
      </c>
      <c r="AU277" s="17" t="s">
        <v>82</v>
      </c>
    </row>
    <row r="278" s="2" customFormat="1" ht="37.8" customHeight="1">
      <c r="A278" s="38"/>
      <c r="B278" s="39"/>
      <c r="C278" s="204" t="s">
        <v>603</v>
      </c>
      <c r="D278" s="204" t="s">
        <v>121</v>
      </c>
      <c r="E278" s="205" t="s">
        <v>604</v>
      </c>
      <c r="F278" s="206" t="s">
        <v>605</v>
      </c>
      <c r="G278" s="207" t="s">
        <v>529</v>
      </c>
      <c r="H278" s="208">
        <v>18</v>
      </c>
      <c r="I278" s="209"/>
      <c r="J278" s="210">
        <f>ROUND(I278*H278,2)</f>
        <v>0</v>
      </c>
      <c r="K278" s="206" t="s">
        <v>125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0.026179999999999998</v>
      </c>
      <c r="R278" s="213">
        <f>Q278*H278</f>
        <v>0.47123999999999999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153</v>
      </c>
      <c r="AT278" s="215" t="s">
        <v>121</v>
      </c>
      <c r="AU278" s="215" t="s">
        <v>82</v>
      </c>
      <c r="AY278" s="17" t="s">
        <v>118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80</v>
      </c>
      <c r="BK278" s="216">
        <f>ROUND(I278*H278,2)</f>
        <v>0</v>
      </c>
      <c r="BL278" s="17" t="s">
        <v>153</v>
      </c>
      <c r="BM278" s="215" t="s">
        <v>606</v>
      </c>
    </row>
    <row r="279" s="2" customFormat="1">
      <c r="A279" s="38"/>
      <c r="B279" s="39"/>
      <c r="C279" s="40"/>
      <c r="D279" s="217" t="s">
        <v>128</v>
      </c>
      <c r="E279" s="40"/>
      <c r="F279" s="218" t="s">
        <v>607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128</v>
      </c>
      <c r="AU279" s="17" t="s">
        <v>82</v>
      </c>
    </row>
    <row r="280" s="2" customFormat="1" ht="37.8" customHeight="1">
      <c r="A280" s="38"/>
      <c r="B280" s="39"/>
      <c r="C280" s="204" t="s">
        <v>608</v>
      </c>
      <c r="D280" s="204" t="s">
        <v>121</v>
      </c>
      <c r="E280" s="205" t="s">
        <v>609</v>
      </c>
      <c r="F280" s="206" t="s">
        <v>610</v>
      </c>
      <c r="G280" s="207" t="s">
        <v>529</v>
      </c>
      <c r="H280" s="208">
        <v>4</v>
      </c>
      <c r="I280" s="209"/>
      <c r="J280" s="210">
        <f>ROUND(I280*H280,2)</f>
        <v>0</v>
      </c>
      <c r="K280" s="206" t="s">
        <v>125</v>
      </c>
      <c r="L280" s="44"/>
      <c r="M280" s="211" t="s">
        <v>19</v>
      </c>
      <c r="N280" s="212" t="s">
        <v>43</v>
      </c>
      <c r="O280" s="84"/>
      <c r="P280" s="213">
        <f>O280*H280</f>
        <v>0</v>
      </c>
      <c r="Q280" s="213">
        <v>0.0094599999999999997</v>
      </c>
      <c r="R280" s="213">
        <f>Q280*H280</f>
        <v>0.037839999999999999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153</v>
      </c>
      <c r="AT280" s="215" t="s">
        <v>121</v>
      </c>
      <c r="AU280" s="215" t="s">
        <v>82</v>
      </c>
      <c r="AY280" s="17" t="s">
        <v>118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80</v>
      </c>
      <c r="BK280" s="216">
        <f>ROUND(I280*H280,2)</f>
        <v>0</v>
      </c>
      <c r="BL280" s="17" t="s">
        <v>153</v>
      </c>
      <c r="BM280" s="215" t="s">
        <v>611</v>
      </c>
    </row>
    <row r="281" s="2" customFormat="1">
      <c r="A281" s="38"/>
      <c r="B281" s="39"/>
      <c r="C281" s="40"/>
      <c r="D281" s="217" t="s">
        <v>128</v>
      </c>
      <c r="E281" s="40"/>
      <c r="F281" s="218" t="s">
        <v>612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128</v>
      </c>
      <c r="AU281" s="17" t="s">
        <v>82</v>
      </c>
    </row>
    <row r="282" s="2" customFormat="1" ht="24.15" customHeight="1">
      <c r="A282" s="38"/>
      <c r="B282" s="39"/>
      <c r="C282" s="204" t="s">
        <v>613</v>
      </c>
      <c r="D282" s="204" t="s">
        <v>121</v>
      </c>
      <c r="E282" s="205" t="s">
        <v>614</v>
      </c>
      <c r="F282" s="206" t="s">
        <v>615</v>
      </c>
      <c r="G282" s="207" t="s">
        <v>529</v>
      </c>
      <c r="H282" s="208">
        <v>4</v>
      </c>
      <c r="I282" s="209"/>
      <c r="J282" s="210">
        <f>ROUND(I282*H282,2)</f>
        <v>0</v>
      </c>
      <c r="K282" s="206" t="s">
        <v>125</v>
      </c>
      <c r="L282" s="44"/>
      <c r="M282" s="211" t="s">
        <v>19</v>
      </c>
      <c r="N282" s="212" t="s">
        <v>43</v>
      </c>
      <c r="O282" s="84"/>
      <c r="P282" s="213">
        <f>O282*H282</f>
        <v>0</v>
      </c>
      <c r="Q282" s="213">
        <v>0</v>
      </c>
      <c r="R282" s="213">
        <f>Q282*H282</f>
        <v>0</v>
      </c>
      <c r="S282" s="213">
        <v>0.024500000000000001</v>
      </c>
      <c r="T282" s="214">
        <f>S282*H282</f>
        <v>0.098000000000000004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153</v>
      </c>
      <c r="AT282" s="215" t="s">
        <v>121</v>
      </c>
      <c r="AU282" s="215" t="s">
        <v>82</v>
      </c>
      <c r="AY282" s="17" t="s">
        <v>118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80</v>
      </c>
      <c r="BK282" s="216">
        <f>ROUND(I282*H282,2)</f>
        <v>0</v>
      </c>
      <c r="BL282" s="17" t="s">
        <v>153</v>
      </c>
      <c r="BM282" s="215" t="s">
        <v>616</v>
      </c>
    </row>
    <row r="283" s="2" customFormat="1">
      <c r="A283" s="38"/>
      <c r="B283" s="39"/>
      <c r="C283" s="40"/>
      <c r="D283" s="217" t="s">
        <v>128</v>
      </c>
      <c r="E283" s="40"/>
      <c r="F283" s="218" t="s">
        <v>617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128</v>
      </c>
      <c r="AU283" s="17" t="s">
        <v>82</v>
      </c>
    </row>
    <row r="284" s="2" customFormat="1" ht="24.15" customHeight="1">
      <c r="A284" s="38"/>
      <c r="B284" s="39"/>
      <c r="C284" s="204" t="s">
        <v>618</v>
      </c>
      <c r="D284" s="204" t="s">
        <v>121</v>
      </c>
      <c r="E284" s="205" t="s">
        <v>619</v>
      </c>
      <c r="F284" s="206" t="s">
        <v>620</v>
      </c>
      <c r="G284" s="207" t="s">
        <v>529</v>
      </c>
      <c r="H284" s="208">
        <v>1</v>
      </c>
      <c r="I284" s="209"/>
      <c r="J284" s="210">
        <f>ROUND(I284*H284,2)</f>
        <v>0</v>
      </c>
      <c r="K284" s="206" t="s">
        <v>125</v>
      </c>
      <c r="L284" s="44"/>
      <c r="M284" s="211" t="s">
        <v>19</v>
      </c>
      <c r="N284" s="212" t="s">
        <v>43</v>
      </c>
      <c r="O284" s="84"/>
      <c r="P284" s="213">
        <f>O284*H284</f>
        <v>0</v>
      </c>
      <c r="Q284" s="213">
        <v>0</v>
      </c>
      <c r="R284" s="213">
        <f>Q284*H284</f>
        <v>0</v>
      </c>
      <c r="S284" s="213">
        <v>0.017069999999999998</v>
      </c>
      <c r="T284" s="214">
        <f>S284*H284</f>
        <v>0.017069999999999998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5" t="s">
        <v>153</v>
      </c>
      <c r="AT284" s="215" t="s">
        <v>121</v>
      </c>
      <c r="AU284" s="215" t="s">
        <v>82</v>
      </c>
      <c r="AY284" s="17" t="s">
        <v>118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80</v>
      </c>
      <c r="BK284" s="216">
        <f>ROUND(I284*H284,2)</f>
        <v>0</v>
      </c>
      <c r="BL284" s="17" t="s">
        <v>153</v>
      </c>
      <c r="BM284" s="215" t="s">
        <v>621</v>
      </c>
    </row>
    <row r="285" s="2" customFormat="1">
      <c r="A285" s="38"/>
      <c r="B285" s="39"/>
      <c r="C285" s="40"/>
      <c r="D285" s="217" t="s">
        <v>128</v>
      </c>
      <c r="E285" s="40"/>
      <c r="F285" s="218" t="s">
        <v>622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128</v>
      </c>
      <c r="AU285" s="17" t="s">
        <v>82</v>
      </c>
    </row>
    <row r="286" s="2" customFormat="1" ht="24.15" customHeight="1">
      <c r="A286" s="38"/>
      <c r="B286" s="39"/>
      <c r="C286" s="204" t="s">
        <v>623</v>
      </c>
      <c r="D286" s="204" t="s">
        <v>121</v>
      </c>
      <c r="E286" s="205" t="s">
        <v>624</v>
      </c>
      <c r="F286" s="206" t="s">
        <v>625</v>
      </c>
      <c r="G286" s="207" t="s">
        <v>529</v>
      </c>
      <c r="H286" s="208">
        <v>1</v>
      </c>
      <c r="I286" s="209"/>
      <c r="J286" s="210">
        <f>ROUND(I286*H286,2)</f>
        <v>0</v>
      </c>
      <c r="K286" s="206" t="s">
        <v>125</v>
      </c>
      <c r="L286" s="44"/>
      <c r="M286" s="211" t="s">
        <v>19</v>
      </c>
      <c r="N286" s="212" t="s">
        <v>43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0.040500000000000001</v>
      </c>
      <c r="T286" s="214">
        <f>S286*H286</f>
        <v>0.040500000000000001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153</v>
      </c>
      <c r="AT286" s="215" t="s">
        <v>121</v>
      </c>
      <c r="AU286" s="215" t="s">
        <v>82</v>
      </c>
      <c r="AY286" s="17" t="s">
        <v>118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80</v>
      </c>
      <c r="BK286" s="216">
        <f>ROUND(I286*H286,2)</f>
        <v>0</v>
      </c>
      <c r="BL286" s="17" t="s">
        <v>153</v>
      </c>
      <c r="BM286" s="215" t="s">
        <v>626</v>
      </c>
    </row>
    <row r="287" s="2" customFormat="1">
      <c r="A287" s="38"/>
      <c r="B287" s="39"/>
      <c r="C287" s="40"/>
      <c r="D287" s="217" t="s">
        <v>128</v>
      </c>
      <c r="E287" s="40"/>
      <c r="F287" s="218" t="s">
        <v>627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128</v>
      </c>
      <c r="AU287" s="17" t="s">
        <v>82</v>
      </c>
    </row>
    <row r="288" s="2" customFormat="1" ht="24.15" customHeight="1">
      <c r="A288" s="38"/>
      <c r="B288" s="39"/>
      <c r="C288" s="204" t="s">
        <v>628</v>
      </c>
      <c r="D288" s="204" t="s">
        <v>121</v>
      </c>
      <c r="E288" s="205" t="s">
        <v>629</v>
      </c>
      <c r="F288" s="206" t="s">
        <v>630</v>
      </c>
      <c r="G288" s="207" t="s">
        <v>529</v>
      </c>
      <c r="H288" s="208">
        <v>1</v>
      </c>
      <c r="I288" s="209"/>
      <c r="J288" s="210">
        <f>ROUND(I288*H288,2)</f>
        <v>0</v>
      </c>
      <c r="K288" s="206" t="s">
        <v>125</v>
      </c>
      <c r="L288" s="44"/>
      <c r="M288" s="211" t="s">
        <v>19</v>
      </c>
      <c r="N288" s="212" t="s">
        <v>43</v>
      </c>
      <c r="O288" s="84"/>
      <c r="P288" s="213">
        <f>O288*H288</f>
        <v>0</v>
      </c>
      <c r="Q288" s="213">
        <v>0</v>
      </c>
      <c r="R288" s="213">
        <f>Q288*H288</f>
        <v>0</v>
      </c>
      <c r="S288" s="213">
        <v>0.071499999999999994</v>
      </c>
      <c r="T288" s="214">
        <f>S288*H288</f>
        <v>0.071499999999999994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153</v>
      </c>
      <c r="AT288" s="215" t="s">
        <v>121</v>
      </c>
      <c r="AU288" s="215" t="s">
        <v>82</v>
      </c>
      <c r="AY288" s="17" t="s">
        <v>118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80</v>
      </c>
      <c r="BK288" s="216">
        <f>ROUND(I288*H288,2)</f>
        <v>0</v>
      </c>
      <c r="BL288" s="17" t="s">
        <v>153</v>
      </c>
      <c r="BM288" s="215" t="s">
        <v>631</v>
      </c>
    </row>
    <row r="289" s="2" customFormat="1">
      <c r="A289" s="38"/>
      <c r="B289" s="39"/>
      <c r="C289" s="40"/>
      <c r="D289" s="217" t="s">
        <v>128</v>
      </c>
      <c r="E289" s="40"/>
      <c r="F289" s="218" t="s">
        <v>632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128</v>
      </c>
      <c r="AU289" s="17" t="s">
        <v>82</v>
      </c>
    </row>
    <row r="290" s="2" customFormat="1" ht="33" customHeight="1">
      <c r="A290" s="38"/>
      <c r="B290" s="39"/>
      <c r="C290" s="204" t="s">
        <v>633</v>
      </c>
      <c r="D290" s="204" t="s">
        <v>121</v>
      </c>
      <c r="E290" s="205" t="s">
        <v>634</v>
      </c>
      <c r="F290" s="206" t="s">
        <v>635</v>
      </c>
      <c r="G290" s="207" t="s">
        <v>529</v>
      </c>
      <c r="H290" s="208">
        <v>5</v>
      </c>
      <c r="I290" s="209"/>
      <c r="J290" s="210">
        <f>ROUND(I290*H290,2)</f>
        <v>0</v>
      </c>
      <c r="K290" s="206" t="s">
        <v>125</v>
      </c>
      <c r="L290" s="44"/>
      <c r="M290" s="211" t="s">
        <v>19</v>
      </c>
      <c r="N290" s="212" t="s">
        <v>43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0.018800000000000001</v>
      </c>
      <c r="T290" s="214">
        <f>S290*H290</f>
        <v>0.094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153</v>
      </c>
      <c r="AT290" s="215" t="s">
        <v>121</v>
      </c>
      <c r="AU290" s="215" t="s">
        <v>82</v>
      </c>
      <c r="AY290" s="17" t="s">
        <v>118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80</v>
      </c>
      <c r="BK290" s="216">
        <f>ROUND(I290*H290,2)</f>
        <v>0</v>
      </c>
      <c r="BL290" s="17" t="s">
        <v>153</v>
      </c>
      <c r="BM290" s="215" t="s">
        <v>636</v>
      </c>
    </row>
    <row r="291" s="2" customFormat="1">
      <c r="A291" s="38"/>
      <c r="B291" s="39"/>
      <c r="C291" s="40"/>
      <c r="D291" s="217" t="s">
        <v>128</v>
      </c>
      <c r="E291" s="40"/>
      <c r="F291" s="218" t="s">
        <v>637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128</v>
      </c>
      <c r="AU291" s="17" t="s">
        <v>82</v>
      </c>
    </row>
    <row r="292" s="2" customFormat="1" ht="33" customHeight="1">
      <c r="A292" s="38"/>
      <c r="B292" s="39"/>
      <c r="C292" s="204" t="s">
        <v>638</v>
      </c>
      <c r="D292" s="204" t="s">
        <v>121</v>
      </c>
      <c r="E292" s="205" t="s">
        <v>639</v>
      </c>
      <c r="F292" s="206" t="s">
        <v>640</v>
      </c>
      <c r="G292" s="207" t="s">
        <v>529</v>
      </c>
      <c r="H292" s="208">
        <v>5</v>
      </c>
      <c r="I292" s="209"/>
      <c r="J292" s="210">
        <f>ROUND(I292*H292,2)</f>
        <v>0</v>
      </c>
      <c r="K292" s="206" t="s">
        <v>125</v>
      </c>
      <c r="L292" s="44"/>
      <c r="M292" s="211" t="s">
        <v>19</v>
      </c>
      <c r="N292" s="212" t="s">
        <v>43</v>
      </c>
      <c r="O292" s="84"/>
      <c r="P292" s="213">
        <f>O292*H292</f>
        <v>0</v>
      </c>
      <c r="Q292" s="213">
        <v>0.014749999999999999</v>
      </c>
      <c r="R292" s="213">
        <f>Q292*H292</f>
        <v>0.073749999999999996</v>
      </c>
      <c r="S292" s="213">
        <v>0</v>
      </c>
      <c r="T292" s="21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5" t="s">
        <v>153</v>
      </c>
      <c r="AT292" s="215" t="s">
        <v>121</v>
      </c>
      <c r="AU292" s="215" t="s">
        <v>82</v>
      </c>
      <c r="AY292" s="17" t="s">
        <v>118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7" t="s">
        <v>80</v>
      </c>
      <c r="BK292" s="216">
        <f>ROUND(I292*H292,2)</f>
        <v>0</v>
      </c>
      <c r="BL292" s="17" t="s">
        <v>153</v>
      </c>
      <c r="BM292" s="215" t="s">
        <v>641</v>
      </c>
    </row>
    <row r="293" s="2" customFormat="1">
      <c r="A293" s="38"/>
      <c r="B293" s="39"/>
      <c r="C293" s="40"/>
      <c r="D293" s="217" t="s">
        <v>128</v>
      </c>
      <c r="E293" s="40"/>
      <c r="F293" s="218" t="s">
        <v>642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128</v>
      </c>
      <c r="AU293" s="17" t="s">
        <v>82</v>
      </c>
    </row>
    <row r="294" s="2" customFormat="1" ht="16.5" customHeight="1">
      <c r="A294" s="38"/>
      <c r="B294" s="39"/>
      <c r="C294" s="204" t="s">
        <v>643</v>
      </c>
      <c r="D294" s="204" t="s">
        <v>121</v>
      </c>
      <c r="E294" s="205" t="s">
        <v>644</v>
      </c>
      <c r="F294" s="206" t="s">
        <v>645</v>
      </c>
      <c r="G294" s="207" t="s">
        <v>204</v>
      </c>
      <c r="H294" s="208">
        <v>27</v>
      </c>
      <c r="I294" s="209"/>
      <c r="J294" s="210">
        <f>ROUND(I294*H294,2)</f>
        <v>0</v>
      </c>
      <c r="K294" s="206" t="s">
        <v>125</v>
      </c>
      <c r="L294" s="44"/>
      <c r="M294" s="211" t="s">
        <v>19</v>
      </c>
      <c r="N294" s="212" t="s">
        <v>43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0.00048999999999999998</v>
      </c>
      <c r="T294" s="214">
        <f>S294*H294</f>
        <v>0.013229999999999999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153</v>
      </c>
      <c r="AT294" s="215" t="s">
        <v>121</v>
      </c>
      <c r="AU294" s="215" t="s">
        <v>82</v>
      </c>
      <c r="AY294" s="17" t="s">
        <v>118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80</v>
      </c>
      <c r="BK294" s="216">
        <f>ROUND(I294*H294,2)</f>
        <v>0</v>
      </c>
      <c r="BL294" s="17" t="s">
        <v>153</v>
      </c>
      <c r="BM294" s="215" t="s">
        <v>646</v>
      </c>
    </row>
    <row r="295" s="2" customFormat="1">
      <c r="A295" s="38"/>
      <c r="B295" s="39"/>
      <c r="C295" s="40"/>
      <c r="D295" s="217" t="s">
        <v>128</v>
      </c>
      <c r="E295" s="40"/>
      <c r="F295" s="218" t="s">
        <v>647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128</v>
      </c>
      <c r="AU295" s="17" t="s">
        <v>82</v>
      </c>
    </row>
    <row r="296" s="2" customFormat="1" ht="24.15" customHeight="1">
      <c r="A296" s="38"/>
      <c r="B296" s="39"/>
      <c r="C296" s="204" t="s">
        <v>648</v>
      </c>
      <c r="D296" s="204" t="s">
        <v>121</v>
      </c>
      <c r="E296" s="205" t="s">
        <v>649</v>
      </c>
      <c r="F296" s="206" t="s">
        <v>650</v>
      </c>
      <c r="G296" s="207" t="s">
        <v>529</v>
      </c>
      <c r="H296" s="208">
        <v>49</v>
      </c>
      <c r="I296" s="209"/>
      <c r="J296" s="210">
        <f>ROUND(I296*H296,2)</f>
        <v>0</v>
      </c>
      <c r="K296" s="206" t="s">
        <v>125</v>
      </c>
      <c r="L296" s="44"/>
      <c r="M296" s="211" t="s">
        <v>19</v>
      </c>
      <c r="N296" s="212" t="s">
        <v>43</v>
      </c>
      <c r="O296" s="84"/>
      <c r="P296" s="213">
        <f>O296*H296</f>
        <v>0</v>
      </c>
      <c r="Q296" s="213">
        <v>0.00029999999999999997</v>
      </c>
      <c r="R296" s="213">
        <f>Q296*H296</f>
        <v>0.0147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153</v>
      </c>
      <c r="AT296" s="215" t="s">
        <v>121</v>
      </c>
      <c r="AU296" s="215" t="s">
        <v>82</v>
      </c>
      <c r="AY296" s="17" t="s">
        <v>118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80</v>
      </c>
      <c r="BK296" s="216">
        <f>ROUND(I296*H296,2)</f>
        <v>0</v>
      </c>
      <c r="BL296" s="17" t="s">
        <v>153</v>
      </c>
      <c r="BM296" s="215" t="s">
        <v>651</v>
      </c>
    </row>
    <row r="297" s="2" customFormat="1">
      <c r="A297" s="38"/>
      <c r="B297" s="39"/>
      <c r="C297" s="40"/>
      <c r="D297" s="217" t="s">
        <v>128</v>
      </c>
      <c r="E297" s="40"/>
      <c r="F297" s="218" t="s">
        <v>652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128</v>
      </c>
      <c r="AU297" s="17" t="s">
        <v>82</v>
      </c>
    </row>
    <row r="298" s="2" customFormat="1" ht="24.15" customHeight="1">
      <c r="A298" s="38"/>
      <c r="B298" s="39"/>
      <c r="C298" s="204" t="s">
        <v>653</v>
      </c>
      <c r="D298" s="204" t="s">
        <v>121</v>
      </c>
      <c r="E298" s="205" t="s">
        <v>654</v>
      </c>
      <c r="F298" s="206" t="s">
        <v>655</v>
      </c>
      <c r="G298" s="207" t="s">
        <v>204</v>
      </c>
      <c r="H298" s="208">
        <v>5</v>
      </c>
      <c r="I298" s="209"/>
      <c r="J298" s="210">
        <f>ROUND(I298*H298,2)</f>
        <v>0</v>
      </c>
      <c r="K298" s="206" t="s">
        <v>125</v>
      </c>
      <c r="L298" s="44"/>
      <c r="M298" s="211" t="s">
        <v>19</v>
      </c>
      <c r="N298" s="212" t="s">
        <v>43</v>
      </c>
      <c r="O298" s="84"/>
      <c r="P298" s="213">
        <f>O298*H298</f>
        <v>0</v>
      </c>
      <c r="Q298" s="213">
        <v>0.00109</v>
      </c>
      <c r="R298" s="213">
        <f>Q298*H298</f>
        <v>0.00545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153</v>
      </c>
      <c r="AT298" s="215" t="s">
        <v>121</v>
      </c>
      <c r="AU298" s="215" t="s">
        <v>82</v>
      </c>
      <c r="AY298" s="17" t="s">
        <v>118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80</v>
      </c>
      <c r="BK298" s="216">
        <f>ROUND(I298*H298,2)</f>
        <v>0</v>
      </c>
      <c r="BL298" s="17" t="s">
        <v>153</v>
      </c>
      <c r="BM298" s="215" t="s">
        <v>656</v>
      </c>
    </row>
    <row r="299" s="2" customFormat="1">
      <c r="A299" s="38"/>
      <c r="B299" s="39"/>
      <c r="C299" s="40"/>
      <c r="D299" s="217" t="s">
        <v>128</v>
      </c>
      <c r="E299" s="40"/>
      <c r="F299" s="218" t="s">
        <v>657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128</v>
      </c>
      <c r="AU299" s="17" t="s">
        <v>82</v>
      </c>
    </row>
    <row r="300" s="2" customFormat="1" ht="24.15" customHeight="1">
      <c r="A300" s="38"/>
      <c r="B300" s="39"/>
      <c r="C300" s="204" t="s">
        <v>658</v>
      </c>
      <c r="D300" s="204" t="s">
        <v>121</v>
      </c>
      <c r="E300" s="205" t="s">
        <v>659</v>
      </c>
      <c r="F300" s="206" t="s">
        <v>660</v>
      </c>
      <c r="G300" s="207" t="s">
        <v>529</v>
      </c>
      <c r="H300" s="208">
        <v>18</v>
      </c>
      <c r="I300" s="209"/>
      <c r="J300" s="210">
        <f>ROUND(I300*H300,2)</f>
        <v>0</v>
      </c>
      <c r="K300" s="206" t="s">
        <v>125</v>
      </c>
      <c r="L300" s="44"/>
      <c r="M300" s="211" t="s">
        <v>19</v>
      </c>
      <c r="N300" s="212" t="s">
        <v>43</v>
      </c>
      <c r="O300" s="84"/>
      <c r="P300" s="213">
        <f>O300*H300</f>
        <v>0</v>
      </c>
      <c r="Q300" s="213">
        <v>9.0000000000000006E-05</v>
      </c>
      <c r="R300" s="213">
        <f>Q300*H300</f>
        <v>0.0016200000000000001</v>
      </c>
      <c r="S300" s="213">
        <v>0</v>
      </c>
      <c r="T300" s="21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5" t="s">
        <v>153</v>
      </c>
      <c r="AT300" s="215" t="s">
        <v>121</v>
      </c>
      <c r="AU300" s="215" t="s">
        <v>82</v>
      </c>
      <c r="AY300" s="17" t="s">
        <v>118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7" t="s">
        <v>80</v>
      </c>
      <c r="BK300" s="216">
        <f>ROUND(I300*H300,2)</f>
        <v>0</v>
      </c>
      <c r="BL300" s="17" t="s">
        <v>153</v>
      </c>
      <c r="BM300" s="215" t="s">
        <v>661</v>
      </c>
    </row>
    <row r="301" s="2" customFormat="1">
      <c r="A301" s="38"/>
      <c r="B301" s="39"/>
      <c r="C301" s="40"/>
      <c r="D301" s="217" t="s">
        <v>128</v>
      </c>
      <c r="E301" s="40"/>
      <c r="F301" s="218" t="s">
        <v>662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128</v>
      </c>
      <c r="AU301" s="17" t="s">
        <v>82</v>
      </c>
    </row>
    <row r="302" s="2" customFormat="1" ht="16.5" customHeight="1">
      <c r="A302" s="38"/>
      <c r="B302" s="39"/>
      <c r="C302" s="204" t="s">
        <v>663</v>
      </c>
      <c r="D302" s="204" t="s">
        <v>121</v>
      </c>
      <c r="E302" s="205" t="s">
        <v>664</v>
      </c>
      <c r="F302" s="206" t="s">
        <v>665</v>
      </c>
      <c r="G302" s="207" t="s">
        <v>529</v>
      </c>
      <c r="H302" s="208">
        <v>51</v>
      </c>
      <c r="I302" s="209"/>
      <c r="J302" s="210">
        <f>ROUND(I302*H302,2)</f>
        <v>0</v>
      </c>
      <c r="K302" s="206" t="s">
        <v>125</v>
      </c>
      <c r="L302" s="44"/>
      <c r="M302" s="211" t="s">
        <v>19</v>
      </c>
      <c r="N302" s="212" t="s">
        <v>43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0.00156</v>
      </c>
      <c r="T302" s="214">
        <f>S302*H302</f>
        <v>0.079559999999999992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153</v>
      </c>
      <c r="AT302" s="215" t="s">
        <v>121</v>
      </c>
      <c r="AU302" s="215" t="s">
        <v>82</v>
      </c>
      <c r="AY302" s="17" t="s">
        <v>118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80</v>
      </c>
      <c r="BK302" s="216">
        <f>ROUND(I302*H302,2)</f>
        <v>0</v>
      </c>
      <c r="BL302" s="17" t="s">
        <v>153</v>
      </c>
      <c r="BM302" s="215" t="s">
        <v>666</v>
      </c>
    </row>
    <row r="303" s="2" customFormat="1">
      <c r="A303" s="38"/>
      <c r="B303" s="39"/>
      <c r="C303" s="40"/>
      <c r="D303" s="217" t="s">
        <v>128</v>
      </c>
      <c r="E303" s="40"/>
      <c r="F303" s="218" t="s">
        <v>667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128</v>
      </c>
      <c r="AU303" s="17" t="s">
        <v>82</v>
      </c>
    </row>
    <row r="304" s="2" customFormat="1" ht="24.15" customHeight="1">
      <c r="A304" s="38"/>
      <c r="B304" s="39"/>
      <c r="C304" s="204" t="s">
        <v>668</v>
      </c>
      <c r="D304" s="204" t="s">
        <v>121</v>
      </c>
      <c r="E304" s="205" t="s">
        <v>669</v>
      </c>
      <c r="F304" s="206" t="s">
        <v>670</v>
      </c>
      <c r="G304" s="207" t="s">
        <v>529</v>
      </c>
      <c r="H304" s="208">
        <v>8</v>
      </c>
      <c r="I304" s="209"/>
      <c r="J304" s="210">
        <f>ROUND(I304*H304,2)</f>
        <v>0</v>
      </c>
      <c r="K304" s="206" t="s">
        <v>125</v>
      </c>
      <c r="L304" s="44"/>
      <c r="M304" s="211" t="s">
        <v>19</v>
      </c>
      <c r="N304" s="212" t="s">
        <v>43</v>
      </c>
      <c r="O304" s="84"/>
      <c r="P304" s="213">
        <f>O304*H304</f>
        <v>0</v>
      </c>
      <c r="Q304" s="213">
        <v>0.00172</v>
      </c>
      <c r="R304" s="213">
        <f>Q304*H304</f>
        <v>0.01376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153</v>
      </c>
      <c r="AT304" s="215" t="s">
        <v>121</v>
      </c>
      <c r="AU304" s="215" t="s">
        <v>82</v>
      </c>
      <c r="AY304" s="17" t="s">
        <v>118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80</v>
      </c>
      <c r="BK304" s="216">
        <f>ROUND(I304*H304,2)</f>
        <v>0</v>
      </c>
      <c r="BL304" s="17" t="s">
        <v>153</v>
      </c>
      <c r="BM304" s="215" t="s">
        <v>671</v>
      </c>
    </row>
    <row r="305" s="2" customFormat="1">
      <c r="A305" s="38"/>
      <c r="B305" s="39"/>
      <c r="C305" s="40"/>
      <c r="D305" s="217" t="s">
        <v>128</v>
      </c>
      <c r="E305" s="40"/>
      <c r="F305" s="218" t="s">
        <v>672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128</v>
      </c>
      <c r="AU305" s="17" t="s">
        <v>82</v>
      </c>
    </row>
    <row r="306" s="2" customFormat="1" ht="24.15" customHeight="1">
      <c r="A306" s="38"/>
      <c r="B306" s="39"/>
      <c r="C306" s="204" t="s">
        <v>673</v>
      </c>
      <c r="D306" s="204" t="s">
        <v>121</v>
      </c>
      <c r="E306" s="205" t="s">
        <v>674</v>
      </c>
      <c r="F306" s="206" t="s">
        <v>675</v>
      </c>
      <c r="G306" s="207" t="s">
        <v>529</v>
      </c>
      <c r="H306" s="208">
        <v>2</v>
      </c>
      <c r="I306" s="209"/>
      <c r="J306" s="210">
        <f>ROUND(I306*H306,2)</f>
        <v>0</v>
      </c>
      <c r="K306" s="206" t="s">
        <v>125</v>
      </c>
      <c r="L306" s="44"/>
      <c r="M306" s="211" t="s">
        <v>19</v>
      </c>
      <c r="N306" s="212" t="s">
        <v>43</v>
      </c>
      <c r="O306" s="84"/>
      <c r="P306" s="213">
        <f>O306*H306</f>
        <v>0</v>
      </c>
      <c r="Q306" s="213">
        <v>0.0018</v>
      </c>
      <c r="R306" s="213">
        <f>Q306*H306</f>
        <v>0.0035999999999999999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153</v>
      </c>
      <c r="AT306" s="215" t="s">
        <v>121</v>
      </c>
      <c r="AU306" s="215" t="s">
        <v>82</v>
      </c>
      <c r="AY306" s="17" t="s">
        <v>118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80</v>
      </c>
      <c r="BK306" s="216">
        <f>ROUND(I306*H306,2)</f>
        <v>0</v>
      </c>
      <c r="BL306" s="17" t="s">
        <v>153</v>
      </c>
      <c r="BM306" s="215" t="s">
        <v>676</v>
      </c>
    </row>
    <row r="307" s="2" customFormat="1">
      <c r="A307" s="38"/>
      <c r="B307" s="39"/>
      <c r="C307" s="40"/>
      <c r="D307" s="217" t="s">
        <v>128</v>
      </c>
      <c r="E307" s="40"/>
      <c r="F307" s="218" t="s">
        <v>677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128</v>
      </c>
      <c r="AU307" s="17" t="s">
        <v>82</v>
      </c>
    </row>
    <row r="308" s="2" customFormat="1" ht="21.75" customHeight="1">
      <c r="A308" s="38"/>
      <c r="B308" s="39"/>
      <c r="C308" s="204" t="s">
        <v>678</v>
      </c>
      <c r="D308" s="204" t="s">
        <v>121</v>
      </c>
      <c r="E308" s="205" t="s">
        <v>679</v>
      </c>
      <c r="F308" s="206" t="s">
        <v>680</v>
      </c>
      <c r="G308" s="207" t="s">
        <v>529</v>
      </c>
      <c r="H308" s="208">
        <v>22</v>
      </c>
      <c r="I308" s="209"/>
      <c r="J308" s="210">
        <f>ROUND(I308*H308,2)</f>
        <v>0</v>
      </c>
      <c r="K308" s="206" t="s">
        <v>125</v>
      </c>
      <c r="L308" s="44"/>
      <c r="M308" s="211" t="s">
        <v>19</v>
      </c>
      <c r="N308" s="212" t="s">
        <v>43</v>
      </c>
      <c r="O308" s="84"/>
      <c r="P308" s="213">
        <f>O308*H308</f>
        <v>0</v>
      </c>
      <c r="Q308" s="213">
        <v>0.0018</v>
      </c>
      <c r="R308" s="213">
        <f>Q308*H308</f>
        <v>0.039599999999999996</v>
      </c>
      <c r="S308" s="213">
        <v>0</v>
      </c>
      <c r="T308" s="21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5" t="s">
        <v>153</v>
      </c>
      <c r="AT308" s="215" t="s">
        <v>121</v>
      </c>
      <c r="AU308" s="215" t="s">
        <v>82</v>
      </c>
      <c r="AY308" s="17" t="s">
        <v>118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7" t="s">
        <v>80</v>
      </c>
      <c r="BK308" s="216">
        <f>ROUND(I308*H308,2)</f>
        <v>0</v>
      </c>
      <c r="BL308" s="17" t="s">
        <v>153</v>
      </c>
      <c r="BM308" s="215" t="s">
        <v>681</v>
      </c>
    </row>
    <row r="309" s="2" customFormat="1">
      <c r="A309" s="38"/>
      <c r="B309" s="39"/>
      <c r="C309" s="40"/>
      <c r="D309" s="217" t="s">
        <v>128</v>
      </c>
      <c r="E309" s="40"/>
      <c r="F309" s="218" t="s">
        <v>682</v>
      </c>
      <c r="G309" s="40"/>
      <c r="H309" s="40"/>
      <c r="I309" s="219"/>
      <c r="J309" s="40"/>
      <c r="K309" s="40"/>
      <c r="L309" s="44"/>
      <c r="M309" s="220"/>
      <c r="N309" s="22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128</v>
      </c>
      <c r="AU309" s="17" t="s">
        <v>82</v>
      </c>
    </row>
    <row r="310" s="2" customFormat="1" ht="16.5" customHeight="1">
      <c r="A310" s="38"/>
      <c r="B310" s="39"/>
      <c r="C310" s="204" t="s">
        <v>683</v>
      </c>
      <c r="D310" s="204" t="s">
        <v>121</v>
      </c>
      <c r="E310" s="205" t="s">
        <v>684</v>
      </c>
      <c r="F310" s="206" t="s">
        <v>685</v>
      </c>
      <c r="G310" s="207" t="s">
        <v>529</v>
      </c>
      <c r="H310" s="208">
        <v>9</v>
      </c>
      <c r="I310" s="209"/>
      <c r="J310" s="210">
        <f>ROUND(I310*H310,2)</f>
        <v>0</v>
      </c>
      <c r="K310" s="206" t="s">
        <v>125</v>
      </c>
      <c r="L310" s="44"/>
      <c r="M310" s="211" t="s">
        <v>19</v>
      </c>
      <c r="N310" s="212" t="s">
        <v>43</v>
      </c>
      <c r="O310" s="84"/>
      <c r="P310" s="213">
        <f>O310*H310</f>
        <v>0</v>
      </c>
      <c r="Q310" s="213">
        <v>0.0018400000000000001</v>
      </c>
      <c r="R310" s="213">
        <f>Q310*H310</f>
        <v>0.016560000000000002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153</v>
      </c>
      <c r="AT310" s="215" t="s">
        <v>121</v>
      </c>
      <c r="AU310" s="215" t="s">
        <v>82</v>
      </c>
      <c r="AY310" s="17" t="s">
        <v>118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80</v>
      </c>
      <c r="BK310" s="216">
        <f>ROUND(I310*H310,2)</f>
        <v>0</v>
      </c>
      <c r="BL310" s="17" t="s">
        <v>153</v>
      </c>
      <c r="BM310" s="215" t="s">
        <v>686</v>
      </c>
    </row>
    <row r="311" s="2" customFormat="1">
      <c r="A311" s="38"/>
      <c r="B311" s="39"/>
      <c r="C311" s="40"/>
      <c r="D311" s="217" t="s">
        <v>128</v>
      </c>
      <c r="E311" s="40"/>
      <c r="F311" s="218" t="s">
        <v>687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128</v>
      </c>
      <c r="AU311" s="17" t="s">
        <v>82</v>
      </c>
    </row>
    <row r="312" s="2" customFormat="1" ht="24.15" customHeight="1">
      <c r="A312" s="38"/>
      <c r="B312" s="39"/>
      <c r="C312" s="204" t="s">
        <v>688</v>
      </c>
      <c r="D312" s="204" t="s">
        <v>121</v>
      </c>
      <c r="E312" s="205" t="s">
        <v>689</v>
      </c>
      <c r="F312" s="206" t="s">
        <v>690</v>
      </c>
      <c r="G312" s="207" t="s">
        <v>204</v>
      </c>
      <c r="H312" s="208">
        <v>25</v>
      </c>
      <c r="I312" s="209"/>
      <c r="J312" s="210">
        <f>ROUND(I312*H312,2)</f>
        <v>0</v>
      </c>
      <c r="K312" s="206" t="s">
        <v>125</v>
      </c>
      <c r="L312" s="44"/>
      <c r="M312" s="211" t="s">
        <v>19</v>
      </c>
      <c r="N312" s="212" t="s">
        <v>43</v>
      </c>
      <c r="O312" s="84"/>
      <c r="P312" s="213">
        <f>O312*H312</f>
        <v>0</v>
      </c>
      <c r="Q312" s="213">
        <v>0</v>
      </c>
      <c r="R312" s="213">
        <f>Q312*H312</f>
        <v>0</v>
      </c>
      <c r="S312" s="213">
        <v>0.00084999999999999995</v>
      </c>
      <c r="T312" s="214">
        <f>S312*H312</f>
        <v>0.021249999999999998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153</v>
      </c>
      <c r="AT312" s="215" t="s">
        <v>121</v>
      </c>
      <c r="AU312" s="215" t="s">
        <v>82</v>
      </c>
      <c r="AY312" s="17" t="s">
        <v>118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80</v>
      </c>
      <c r="BK312" s="216">
        <f>ROUND(I312*H312,2)</f>
        <v>0</v>
      </c>
      <c r="BL312" s="17" t="s">
        <v>153</v>
      </c>
      <c r="BM312" s="215" t="s">
        <v>691</v>
      </c>
    </row>
    <row r="313" s="2" customFormat="1">
      <c r="A313" s="38"/>
      <c r="B313" s="39"/>
      <c r="C313" s="40"/>
      <c r="D313" s="217" t="s">
        <v>128</v>
      </c>
      <c r="E313" s="40"/>
      <c r="F313" s="218" t="s">
        <v>692</v>
      </c>
      <c r="G313" s="40"/>
      <c r="H313" s="40"/>
      <c r="I313" s="219"/>
      <c r="J313" s="40"/>
      <c r="K313" s="40"/>
      <c r="L313" s="44"/>
      <c r="M313" s="220"/>
      <c r="N313" s="22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128</v>
      </c>
      <c r="AU313" s="17" t="s">
        <v>82</v>
      </c>
    </row>
    <row r="314" s="2" customFormat="1" ht="24.15" customHeight="1">
      <c r="A314" s="38"/>
      <c r="B314" s="39"/>
      <c r="C314" s="204" t="s">
        <v>693</v>
      </c>
      <c r="D314" s="204" t="s">
        <v>121</v>
      </c>
      <c r="E314" s="205" t="s">
        <v>694</v>
      </c>
      <c r="F314" s="206" t="s">
        <v>695</v>
      </c>
      <c r="G314" s="207" t="s">
        <v>204</v>
      </c>
      <c r="H314" s="208">
        <v>1</v>
      </c>
      <c r="I314" s="209"/>
      <c r="J314" s="210">
        <f>ROUND(I314*H314,2)</f>
        <v>0</v>
      </c>
      <c r="K314" s="206" t="s">
        <v>125</v>
      </c>
      <c r="L314" s="44"/>
      <c r="M314" s="211" t="s">
        <v>19</v>
      </c>
      <c r="N314" s="212" t="s">
        <v>43</v>
      </c>
      <c r="O314" s="84"/>
      <c r="P314" s="213">
        <f>O314*H314</f>
        <v>0</v>
      </c>
      <c r="Q314" s="213">
        <v>0</v>
      </c>
      <c r="R314" s="213">
        <f>Q314*H314</f>
        <v>0</v>
      </c>
      <c r="S314" s="213">
        <v>0.00122</v>
      </c>
      <c r="T314" s="214">
        <f>S314*H314</f>
        <v>0.00122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5" t="s">
        <v>153</v>
      </c>
      <c r="AT314" s="215" t="s">
        <v>121</v>
      </c>
      <c r="AU314" s="215" t="s">
        <v>82</v>
      </c>
      <c r="AY314" s="17" t="s">
        <v>118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80</v>
      </c>
      <c r="BK314" s="216">
        <f>ROUND(I314*H314,2)</f>
        <v>0</v>
      </c>
      <c r="BL314" s="17" t="s">
        <v>153</v>
      </c>
      <c r="BM314" s="215" t="s">
        <v>696</v>
      </c>
    </row>
    <row r="315" s="2" customFormat="1">
      <c r="A315" s="38"/>
      <c r="B315" s="39"/>
      <c r="C315" s="40"/>
      <c r="D315" s="217" t="s">
        <v>128</v>
      </c>
      <c r="E315" s="40"/>
      <c r="F315" s="218" t="s">
        <v>697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128</v>
      </c>
      <c r="AU315" s="17" t="s">
        <v>82</v>
      </c>
    </row>
    <row r="316" s="2" customFormat="1" ht="24.15" customHeight="1">
      <c r="A316" s="38"/>
      <c r="B316" s="39"/>
      <c r="C316" s="204" t="s">
        <v>698</v>
      </c>
      <c r="D316" s="204" t="s">
        <v>121</v>
      </c>
      <c r="E316" s="205" t="s">
        <v>699</v>
      </c>
      <c r="F316" s="206" t="s">
        <v>700</v>
      </c>
      <c r="G316" s="207" t="s">
        <v>204</v>
      </c>
      <c r="H316" s="208">
        <v>22</v>
      </c>
      <c r="I316" s="209"/>
      <c r="J316" s="210">
        <f>ROUND(I316*H316,2)</f>
        <v>0</v>
      </c>
      <c r="K316" s="206" t="s">
        <v>125</v>
      </c>
      <c r="L316" s="44"/>
      <c r="M316" s="211" t="s">
        <v>19</v>
      </c>
      <c r="N316" s="212" t="s">
        <v>43</v>
      </c>
      <c r="O316" s="84"/>
      <c r="P316" s="213">
        <f>O316*H316</f>
        <v>0</v>
      </c>
      <c r="Q316" s="213">
        <v>0.00024000000000000001</v>
      </c>
      <c r="R316" s="213">
        <f>Q316*H316</f>
        <v>0.00528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153</v>
      </c>
      <c r="AT316" s="215" t="s">
        <v>121</v>
      </c>
      <c r="AU316" s="215" t="s">
        <v>82</v>
      </c>
      <c r="AY316" s="17" t="s">
        <v>118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80</v>
      </c>
      <c r="BK316" s="216">
        <f>ROUND(I316*H316,2)</f>
        <v>0</v>
      </c>
      <c r="BL316" s="17" t="s">
        <v>153</v>
      </c>
      <c r="BM316" s="215" t="s">
        <v>701</v>
      </c>
    </row>
    <row r="317" s="2" customFormat="1">
      <c r="A317" s="38"/>
      <c r="B317" s="39"/>
      <c r="C317" s="40"/>
      <c r="D317" s="217" t="s">
        <v>128</v>
      </c>
      <c r="E317" s="40"/>
      <c r="F317" s="218" t="s">
        <v>702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128</v>
      </c>
      <c r="AU317" s="17" t="s">
        <v>82</v>
      </c>
    </row>
    <row r="318" s="2" customFormat="1" ht="24.15" customHeight="1">
      <c r="A318" s="38"/>
      <c r="B318" s="39"/>
      <c r="C318" s="204" t="s">
        <v>703</v>
      </c>
      <c r="D318" s="204" t="s">
        <v>121</v>
      </c>
      <c r="E318" s="205" t="s">
        <v>704</v>
      </c>
      <c r="F318" s="206" t="s">
        <v>705</v>
      </c>
      <c r="G318" s="207" t="s">
        <v>204</v>
      </c>
      <c r="H318" s="208">
        <v>6</v>
      </c>
      <c r="I318" s="209"/>
      <c r="J318" s="210">
        <f>ROUND(I318*H318,2)</f>
        <v>0</v>
      </c>
      <c r="K318" s="206" t="s">
        <v>125</v>
      </c>
      <c r="L318" s="44"/>
      <c r="M318" s="211" t="s">
        <v>19</v>
      </c>
      <c r="N318" s="212" t="s">
        <v>43</v>
      </c>
      <c r="O318" s="84"/>
      <c r="P318" s="213">
        <f>O318*H318</f>
        <v>0</v>
      </c>
      <c r="Q318" s="213">
        <v>0.00027999999999999998</v>
      </c>
      <c r="R318" s="213">
        <f>Q318*H318</f>
        <v>0.0016799999999999999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153</v>
      </c>
      <c r="AT318" s="215" t="s">
        <v>121</v>
      </c>
      <c r="AU318" s="215" t="s">
        <v>82</v>
      </c>
      <c r="AY318" s="17" t="s">
        <v>118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80</v>
      </c>
      <c r="BK318" s="216">
        <f>ROUND(I318*H318,2)</f>
        <v>0</v>
      </c>
      <c r="BL318" s="17" t="s">
        <v>153</v>
      </c>
      <c r="BM318" s="215" t="s">
        <v>706</v>
      </c>
    </row>
    <row r="319" s="2" customFormat="1">
      <c r="A319" s="38"/>
      <c r="B319" s="39"/>
      <c r="C319" s="40"/>
      <c r="D319" s="217" t="s">
        <v>128</v>
      </c>
      <c r="E319" s="40"/>
      <c r="F319" s="218" t="s">
        <v>707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128</v>
      </c>
      <c r="AU319" s="17" t="s">
        <v>82</v>
      </c>
    </row>
    <row r="320" s="2" customFormat="1" ht="16.5" customHeight="1">
      <c r="A320" s="38"/>
      <c r="B320" s="39"/>
      <c r="C320" s="204" t="s">
        <v>708</v>
      </c>
      <c r="D320" s="204" t="s">
        <v>121</v>
      </c>
      <c r="E320" s="205" t="s">
        <v>709</v>
      </c>
      <c r="F320" s="206" t="s">
        <v>710</v>
      </c>
      <c r="G320" s="207" t="s">
        <v>204</v>
      </c>
      <c r="H320" s="208">
        <v>3</v>
      </c>
      <c r="I320" s="209"/>
      <c r="J320" s="210">
        <f>ROUND(I320*H320,2)</f>
        <v>0</v>
      </c>
      <c r="K320" s="206" t="s">
        <v>125</v>
      </c>
      <c r="L320" s="44"/>
      <c r="M320" s="211" t="s">
        <v>19</v>
      </c>
      <c r="N320" s="212" t="s">
        <v>43</v>
      </c>
      <c r="O320" s="84"/>
      <c r="P320" s="213">
        <f>O320*H320</f>
        <v>0</v>
      </c>
      <c r="Q320" s="213">
        <v>9.0000000000000006E-05</v>
      </c>
      <c r="R320" s="213">
        <f>Q320*H320</f>
        <v>0.00027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153</v>
      </c>
      <c r="AT320" s="215" t="s">
        <v>121</v>
      </c>
      <c r="AU320" s="215" t="s">
        <v>82</v>
      </c>
      <c r="AY320" s="17" t="s">
        <v>118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80</v>
      </c>
      <c r="BK320" s="216">
        <f>ROUND(I320*H320,2)</f>
        <v>0</v>
      </c>
      <c r="BL320" s="17" t="s">
        <v>153</v>
      </c>
      <c r="BM320" s="215" t="s">
        <v>711</v>
      </c>
    </row>
    <row r="321" s="2" customFormat="1">
      <c r="A321" s="38"/>
      <c r="B321" s="39"/>
      <c r="C321" s="40"/>
      <c r="D321" s="217" t="s">
        <v>128</v>
      </c>
      <c r="E321" s="40"/>
      <c r="F321" s="218" t="s">
        <v>712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128</v>
      </c>
      <c r="AU321" s="17" t="s">
        <v>82</v>
      </c>
    </row>
    <row r="322" s="2" customFormat="1" ht="16.5" customHeight="1">
      <c r="A322" s="38"/>
      <c r="B322" s="39"/>
      <c r="C322" s="204" t="s">
        <v>713</v>
      </c>
      <c r="D322" s="204" t="s">
        <v>121</v>
      </c>
      <c r="E322" s="205" t="s">
        <v>714</v>
      </c>
      <c r="F322" s="206" t="s">
        <v>715</v>
      </c>
      <c r="G322" s="207" t="s">
        <v>204</v>
      </c>
      <c r="H322" s="208">
        <v>13</v>
      </c>
      <c r="I322" s="209"/>
      <c r="J322" s="210">
        <f>ROUND(I322*H322,2)</f>
        <v>0</v>
      </c>
      <c r="K322" s="206" t="s">
        <v>125</v>
      </c>
      <c r="L322" s="44"/>
      <c r="M322" s="211" t="s">
        <v>19</v>
      </c>
      <c r="N322" s="212" t="s">
        <v>43</v>
      </c>
      <c r="O322" s="84"/>
      <c r="P322" s="213">
        <f>O322*H322</f>
        <v>0</v>
      </c>
      <c r="Q322" s="213">
        <v>0.00031</v>
      </c>
      <c r="R322" s="213">
        <f>Q322*H322</f>
        <v>0.0040299999999999997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153</v>
      </c>
      <c r="AT322" s="215" t="s">
        <v>121</v>
      </c>
      <c r="AU322" s="215" t="s">
        <v>82</v>
      </c>
      <c r="AY322" s="17" t="s">
        <v>118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80</v>
      </c>
      <c r="BK322" s="216">
        <f>ROUND(I322*H322,2)</f>
        <v>0</v>
      </c>
      <c r="BL322" s="17" t="s">
        <v>153</v>
      </c>
      <c r="BM322" s="215" t="s">
        <v>716</v>
      </c>
    </row>
    <row r="323" s="2" customFormat="1">
      <c r="A323" s="38"/>
      <c r="B323" s="39"/>
      <c r="C323" s="40"/>
      <c r="D323" s="217" t="s">
        <v>128</v>
      </c>
      <c r="E323" s="40"/>
      <c r="F323" s="218" t="s">
        <v>717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128</v>
      </c>
      <c r="AU323" s="17" t="s">
        <v>82</v>
      </c>
    </row>
    <row r="324" s="2" customFormat="1" ht="49.05" customHeight="1">
      <c r="A324" s="38"/>
      <c r="B324" s="39"/>
      <c r="C324" s="204" t="s">
        <v>718</v>
      </c>
      <c r="D324" s="204" t="s">
        <v>121</v>
      </c>
      <c r="E324" s="205" t="s">
        <v>719</v>
      </c>
      <c r="F324" s="206" t="s">
        <v>720</v>
      </c>
      <c r="G324" s="207" t="s">
        <v>196</v>
      </c>
      <c r="H324" s="243"/>
      <c r="I324" s="209"/>
      <c r="J324" s="210">
        <f>ROUND(I324*H324,2)</f>
        <v>0</v>
      </c>
      <c r="K324" s="206" t="s">
        <v>125</v>
      </c>
      <c r="L324" s="44"/>
      <c r="M324" s="211" t="s">
        <v>19</v>
      </c>
      <c r="N324" s="212" t="s">
        <v>43</v>
      </c>
      <c r="O324" s="84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5" t="s">
        <v>153</v>
      </c>
      <c r="AT324" s="215" t="s">
        <v>121</v>
      </c>
      <c r="AU324" s="215" t="s">
        <v>82</v>
      </c>
      <c r="AY324" s="17" t="s">
        <v>118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80</v>
      </c>
      <c r="BK324" s="216">
        <f>ROUND(I324*H324,2)</f>
        <v>0</v>
      </c>
      <c r="BL324" s="17" t="s">
        <v>153</v>
      </c>
      <c r="BM324" s="215" t="s">
        <v>721</v>
      </c>
    </row>
    <row r="325" s="2" customFormat="1">
      <c r="A325" s="38"/>
      <c r="B325" s="39"/>
      <c r="C325" s="40"/>
      <c r="D325" s="217" t="s">
        <v>128</v>
      </c>
      <c r="E325" s="40"/>
      <c r="F325" s="218" t="s">
        <v>722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128</v>
      </c>
      <c r="AU325" s="17" t="s">
        <v>82</v>
      </c>
    </row>
    <row r="326" s="12" customFormat="1" ht="22.8" customHeight="1">
      <c r="A326" s="12"/>
      <c r="B326" s="188"/>
      <c r="C326" s="189"/>
      <c r="D326" s="190" t="s">
        <v>71</v>
      </c>
      <c r="E326" s="202" t="s">
        <v>723</v>
      </c>
      <c r="F326" s="202" t="s">
        <v>724</v>
      </c>
      <c r="G326" s="189"/>
      <c r="H326" s="189"/>
      <c r="I326" s="192"/>
      <c r="J326" s="203">
        <f>BK326</f>
        <v>0</v>
      </c>
      <c r="K326" s="189"/>
      <c r="L326" s="194"/>
      <c r="M326" s="195"/>
      <c r="N326" s="196"/>
      <c r="O326" s="196"/>
      <c r="P326" s="197">
        <f>SUM(P327:P331)</f>
        <v>0</v>
      </c>
      <c r="Q326" s="196"/>
      <c r="R326" s="197">
        <f>SUM(R327:R331)</f>
        <v>0.22800000000000001</v>
      </c>
      <c r="S326" s="196"/>
      <c r="T326" s="198">
        <f>SUM(T327:T331)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9" t="s">
        <v>82</v>
      </c>
      <c r="AT326" s="200" t="s">
        <v>71</v>
      </c>
      <c r="AU326" s="200" t="s">
        <v>80</v>
      </c>
      <c r="AY326" s="199" t="s">
        <v>118</v>
      </c>
      <c r="BK326" s="201">
        <f>SUM(BK327:BK331)</f>
        <v>0</v>
      </c>
    </row>
    <row r="327" s="2" customFormat="1" ht="49.05" customHeight="1">
      <c r="A327" s="38"/>
      <c r="B327" s="39"/>
      <c r="C327" s="204" t="s">
        <v>725</v>
      </c>
      <c r="D327" s="204" t="s">
        <v>121</v>
      </c>
      <c r="E327" s="205" t="s">
        <v>726</v>
      </c>
      <c r="F327" s="206" t="s">
        <v>727</v>
      </c>
      <c r="G327" s="207" t="s">
        <v>529</v>
      </c>
      <c r="H327" s="208">
        <v>12</v>
      </c>
      <c r="I327" s="209"/>
      <c r="J327" s="210">
        <f>ROUND(I327*H327,2)</f>
        <v>0</v>
      </c>
      <c r="K327" s="206" t="s">
        <v>125</v>
      </c>
      <c r="L327" s="44"/>
      <c r="M327" s="211" t="s">
        <v>19</v>
      </c>
      <c r="N327" s="212" t="s">
        <v>43</v>
      </c>
      <c r="O327" s="84"/>
      <c r="P327" s="213">
        <f>O327*H327</f>
        <v>0</v>
      </c>
      <c r="Q327" s="213">
        <v>0.01865</v>
      </c>
      <c r="R327" s="213">
        <f>Q327*H327</f>
        <v>0.2238</v>
      </c>
      <c r="S327" s="213">
        <v>0</v>
      </c>
      <c r="T327" s="21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153</v>
      </c>
      <c r="AT327" s="215" t="s">
        <v>121</v>
      </c>
      <c r="AU327" s="215" t="s">
        <v>82</v>
      </c>
      <c r="AY327" s="17" t="s">
        <v>118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80</v>
      </c>
      <c r="BK327" s="216">
        <f>ROUND(I327*H327,2)</f>
        <v>0</v>
      </c>
      <c r="BL327" s="17" t="s">
        <v>153</v>
      </c>
      <c r="BM327" s="215" t="s">
        <v>728</v>
      </c>
    </row>
    <row r="328" s="2" customFormat="1">
      <c r="A328" s="38"/>
      <c r="B328" s="39"/>
      <c r="C328" s="40"/>
      <c r="D328" s="217" t="s">
        <v>128</v>
      </c>
      <c r="E328" s="40"/>
      <c r="F328" s="218" t="s">
        <v>729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128</v>
      </c>
      <c r="AU328" s="17" t="s">
        <v>82</v>
      </c>
    </row>
    <row r="329" s="2" customFormat="1" ht="24.15" customHeight="1">
      <c r="A329" s="38"/>
      <c r="B329" s="39"/>
      <c r="C329" s="233" t="s">
        <v>730</v>
      </c>
      <c r="D329" s="233" t="s">
        <v>172</v>
      </c>
      <c r="E329" s="234" t="s">
        <v>731</v>
      </c>
      <c r="F329" s="235" t="s">
        <v>732</v>
      </c>
      <c r="G329" s="236" t="s">
        <v>204</v>
      </c>
      <c r="H329" s="237">
        <v>12</v>
      </c>
      <c r="I329" s="238"/>
      <c r="J329" s="239">
        <f>ROUND(I329*H329,2)</f>
        <v>0</v>
      </c>
      <c r="K329" s="235" t="s">
        <v>125</v>
      </c>
      <c r="L329" s="240"/>
      <c r="M329" s="241" t="s">
        <v>19</v>
      </c>
      <c r="N329" s="242" t="s">
        <v>43</v>
      </c>
      <c r="O329" s="84"/>
      <c r="P329" s="213">
        <f>O329*H329</f>
        <v>0</v>
      </c>
      <c r="Q329" s="213">
        <v>0.00035</v>
      </c>
      <c r="R329" s="213">
        <f>Q329*H329</f>
        <v>0.0041999999999999997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285</v>
      </c>
      <c r="AT329" s="215" t="s">
        <v>172</v>
      </c>
      <c r="AU329" s="215" t="s">
        <v>82</v>
      </c>
      <c r="AY329" s="17" t="s">
        <v>118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80</v>
      </c>
      <c r="BK329" s="216">
        <f>ROUND(I329*H329,2)</f>
        <v>0</v>
      </c>
      <c r="BL329" s="17" t="s">
        <v>153</v>
      </c>
      <c r="BM329" s="215" t="s">
        <v>733</v>
      </c>
    </row>
    <row r="330" s="2" customFormat="1" ht="49.05" customHeight="1">
      <c r="A330" s="38"/>
      <c r="B330" s="39"/>
      <c r="C330" s="204" t="s">
        <v>734</v>
      </c>
      <c r="D330" s="204" t="s">
        <v>121</v>
      </c>
      <c r="E330" s="205" t="s">
        <v>735</v>
      </c>
      <c r="F330" s="206" t="s">
        <v>736</v>
      </c>
      <c r="G330" s="207" t="s">
        <v>196</v>
      </c>
      <c r="H330" s="243"/>
      <c r="I330" s="209"/>
      <c r="J330" s="210">
        <f>ROUND(I330*H330,2)</f>
        <v>0</v>
      </c>
      <c r="K330" s="206" t="s">
        <v>125</v>
      </c>
      <c r="L330" s="44"/>
      <c r="M330" s="211" t="s">
        <v>19</v>
      </c>
      <c r="N330" s="212" t="s">
        <v>43</v>
      </c>
      <c r="O330" s="84"/>
      <c r="P330" s="213">
        <f>O330*H330</f>
        <v>0</v>
      </c>
      <c r="Q330" s="213">
        <v>0</v>
      </c>
      <c r="R330" s="213">
        <f>Q330*H330</f>
        <v>0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153</v>
      </c>
      <c r="AT330" s="215" t="s">
        <v>121</v>
      </c>
      <c r="AU330" s="215" t="s">
        <v>82</v>
      </c>
      <c r="AY330" s="17" t="s">
        <v>118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80</v>
      </c>
      <c r="BK330" s="216">
        <f>ROUND(I330*H330,2)</f>
        <v>0</v>
      </c>
      <c r="BL330" s="17" t="s">
        <v>153</v>
      </c>
      <c r="BM330" s="215" t="s">
        <v>737</v>
      </c>
    </row>
    <row r="331" s="2" customFormat="1">
      <c r="A331" s="38"/>
      <c r="B331" s="39"/>
      <c r="C331" s="40"/>
      <c r="D331" s="217" t="s">
        <v>128</v>
      </c>
      <c r="E331" s="40"/>
      <c r="F331" s="218" t="s">
        <v>738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128</v>
      </c>
      <c r="AU331" s="17" t="s">
        <v>82</v>
      </c>
    </row>
    <row r="332" s="12" customFormat="1" ht="22.8" customHeight="1">
      <c r="A332" s="12"/>
      <c r="B332" s="188"/>
      <c r="C332" s="189"/>
      <c r="D332" s="190" t="s">
        <v>71</v>
      </c>
      <c r="E332" s="202" t="s">
        <v>739</v>
      </c>
      <c r="F332" s="202" t="s">
        <v>740</v>
      </c>
      <c r="G332" s="189"/>
      <c r="H332" s="189"/>
      <c r="I332" s="192"/>
      <c r="J332" s="203">
        <f>BK332</f>
        <v>0</v>
      </c>
      <c r="K332" s="189"/>
      <c r="L332" s="194"/>
      <c r="M332" s="195"/>
      <c r="N332" s="196"/>
      <c r="O332" s="196"/>
      <c r="P332" s="197">
        <f>SUM(P333:P343)</f>
        <v>0</v>
      </c>
      <c r="Q332" s="196"/>
      <c r="R332" s="197">
        <f>SUM(R333:R343)</f>
        <v>0.53342500000000004</v>
      </c>
      <c r="S332" s="196"/>
      <c r="T332" s="198">
        <f>SUM(T333:T343)</f>
        <v>0.4395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9" t="s">
        <v>82</v>
      </c>
      <c r="AT332" s="200" t="s">
        <v>71</v>
      </c>
      <c r="AU332" s="200" t="s">
        <v>80</v>
      </c>
      <c r="AY332" s="199" t="s">
        <v>118</v>
      </c>
      <c r="BK332" s="201">
        <f>SUM(BK333:BK343)</f>
        <v>0</v>
      </c>
    </row>
    <row r="333" s="2" customFormat="1" ht="49.05" customHeight="1">
      <c r="A333" s="38"/>
      <c r="B333" s="39"/>
      <c r="C333" s="204" t="s">
        <v>741</v>
      </c>
      <c r="D333" s="204" t="s">
        <v>121</v>
      </c>
      <c r="E333" s="205" t="s">
        <v>742</v>
      </c>
      <c r="F333" s="206" t="s">
        <v>743</v>
      </c>
      <c r="G333" s="207" t="s">
        <v>744</v>
      </c>
      <c r="H333" s="208">
        <v>20</v>
      </c>
      <c r="I333" s="209"/>
      <c r="J333" s="210">
        <f>ROUND(I333*H333,2)</f>
        <v>0</v>
      </c>
      <c r="K333" s="206" t="s">
        <v>125</v>
      </c>
      <c r="L333" s="44"/>
      <c r="M333" s="211" t="s">
        <v>19</v>
      </c>
      <c r="N333" s="212" t="s">
        <v>43</v>
      </c>
      <c r="O333" s="84"/>
      <c r="P333" s="213">
        <f>O333*H333</f>
        <v>0</v>
      </c>
      <c r="Q333" s="213">
        <v>0.015769999999999999</v>
      </c>
      <c r="R333" s="213">
        <f>Q333*H333</f>
        <v>0.31540000000000001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153</v>
      </c>
      <c r="AT333" s="215" t="s">
        <v>121</v>
      </c>
      <c r="AU333" s="215" t="s">
        <v>82</v>
      </c>
      <c r="AY333" s="17" t="s">
        <v>118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80</v>
      </c>
      <c r="BK333" s="216">
        <f>ROUND(I333*H333,2)</f>
        <v>0</v>
      </c>
      <c r="BL333" s="17" t="s">
        <v>153</v>
      </c>
      <c r="BM333" s="215" t="s">
        <v>745</v>
      </c>
    </row>
    <row r="334" s="2" customFormat="1">
      <c r="A334" s="38"/>
      <c r="B334" s="39"/>
      <c r="C334" s="40"/>
      <c r="D334" s="217" t="s">
        <v>128</v>
      </c>
      <c r="E334" s="40"/>
      <c r="F334" s="218" t="s">
        <v>746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128</v>
      </c>
      <c r="AU334" s="17" t="s">
        <v>82</v>
      </c>
    </row>
    <row r="335" s="13" customFormat="1">
      <c r="A335" s="13"/>
      <c r="B335" s="222"/>
      <c r="C335" s="223"/>
      <c r="D335" s="224" t="s">
        <v>139</v>
      </c>
      <c r="E335" s="244" t="s">
        <v>19</v>
      </c>
      <c r="F335" s="225" t="s">
        <v>226</v>
      </c>
      <c r="G335" s="223"/>
      <c r="H335" s="226">
        <v>20</v>
      </c>
      <c r="I335" s="227"/>
      <c r="J335" s="223"/>
      <c r="K335" s="223"/>
      <c r="L335" s="228"/>
      <c r="M335" s="229"/>
      <c r="N335" s="230"/>
      <c r="O335" s="230"/>
      <c r="P335" s="230"/>
      <c r="Q335" s="230"/>
      <c r="R335" s="230"/>
      <c r="S335" s="230"/>
      <c r="T335" s="23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2" t="s">
        <v>139</v>
      </c>
      <c r="AU335" s="232" t="s">
        <v>82</v>
      </c>
      <c r="AV335" s="13" t="s">
        <v>82</v>
      </c>
      <c r="AW335" s="13" t="s">
        <v>33</v>
      </c>
      <c r="AX335" s="13" t="s">
        <v>80</v>
      </c>
      <c r="AY335" s="232" t="s">
        <v>118</v>
      </c>
    </row>
    <row r="336" s="2" customFormat="1" ht="49.05" customHeight="1">
      <c r="A336" s="38"/>
      <c r="B336" s="39"/>
      <c r="C336" s="204" t="s">
        <v>747</v>
      </c>
      <c r="D336" s="204" t="s">
        <v>121</v>
      </c>
      <c r="E336" s="205" t="s">
        <v>748</v>
      </c>
      <c r="F336" s="206" t="s">
        <v>749</v>
      </c>
      <c r="G336" s="207" t="s">
        <v>744</v>
      </c>
      <c r="H336" s="208">
        <v>20</v>
      </c>
      <c r="I336" s="209"/>
      <c r="J336" s="210">
        <f>ROUND(I336*H336,2)</f>
        <v>0</v>
      </c>
      <c r="K336" s="206" t="s">
        <v>125</v>
      </c>
      <c r="L336" s="44"/>
      <c r="M336" s="211" t="s">
        <v>19</v>
      </c>
      <c r="N336" s="212" t="s">
        <v>43</v>
      </c>
      <c r="O336" s="84"/>
      <c r="P336" s="213">
        <f>O336*H336</f>
        <v>0</v>
      </c>
      <c r="Q336" s="213">
        <v>0</v>
      </c>
      <c r="R336" s="213">
        <f>Q336*H336</f>
        <v>0</v>
      </c>
      <c r="S336" s="213">
        <v>0.017250000000000001</v>
      </c>
      <c r="T336" s="214">
        <f>S336*H336</f>
        <v>0.34500000000000003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153</v>
      </c>
      <c r="AT336" s="215" t="s">
        <v>121</v>
      </c>
      <c r="AU336" s="215" t="s">
        <v>82</v>
      </c>
      <c r="AY336" s="17" t="s">
        <v>118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80</v>
      </c>
      <c r="BK336" s="216">
        <f>ROUND(I336*H336,2)</f>
        <v>0</v>
      </c>
      <c r="BL336" s="17" t="s">
        <v>153</v>
      </c>
      <c r="BM336" s="215" t="s">
        <v>750</v>
      </c>
    </row>
    <row r="337" s="2" customFormat="1">
      <c r="A337" s="38"/>
      <c r="B337" s="39"/>
      <c r="C337" s="40"/>
      <c r="D337" s="217" t="s">
        <v>128</v>
      </c>
      <c r="E337" s="40"/>
      <c r="F337" s="218" t="s">
        <v>751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128</v>
      </c>
      <c r="AU337" s="17" t="s">
        <v>82</v>
      </c>
    </row>
    <row r="338" s="2" customFormat="1" ht="37.8" customHeight="1">
      <c r="A338" s="38"/>
      <c r="B338" s="39"/>
      <c r="C338" s="204" t="s">
        <v>752</v>
      </c>
      <c r="D338" s="204" t="s">
        <v>121</v>
      </c>
      <c r="E338" s="205" t="s">
        <v>753</v>
      </c>
      <c r="F338" s="206" t="s">
        <v>754</v>
      </c>
      <c r="G338" s="207" t="s">
        <v>744</v>
      </c>
      <c r="H338" s="208">
        <v>45</v>
      </c>
      <c r="I338" s="209"/>
      <c r="J338" s="210">
        <f>ROUND(I338*H338,2)</f>
        <v>0</v>
      </c>
      <c r="K338" s="206" t="s">
        <v>125</v>
      </c>
      <c r="L338" s="44"/>
      <c r="M338" s="211" t="s">
        <v>19</v>
      </c>
      <c r="N338" s="212" t="s">
        <v>43</v>
      </c>
      <c r="O338" s="84"/>
      <c r="P338" s="213">
        <f>O338*H338</f>
        <v>0</v>
      </c>
      <c r="Q338" s="213">
        <v>0.00117</v>
      </c>
      <c r="R338" s="213">
        <f>Q338*H338</f>
        <v>0.052650000000000002</v>
      </c>
      <c r="S338" s="213">
        <v>0</v>
      </c>
      <c r="T338" s="21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5" t="s">
        <v>153</v>
      </c>
      <c r="AT338" s="215" t="s">
        <v>121</v>
      </c>
      <c r="AU338" s="215" t="s">
        <v>82</v>
      </c>
      <c r="AY338" s="17" t="s">
        <v>118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7" t="s">
        <v>80</v>
      </c>
      <c r="BK338" s="216">
        <f>ROUND(I338*H338,2)</f>
        <v>0</v>
      </c>
      <c r="BL338" s="17" t="s">
        <v>153</v>
      </c>
      <c r="BM338" s="215" t="s">
        <v>755</v>
      </c>
    </row>
    <row r="339" s="2" customFormat="1">
      <c r="A339" s="38"/>
      <c r="B339" s="39"/>
      <c r="C339" s="40"/>
      <c r="D339" s="217" t="s">
        <v>128</v>
      </c>
      <c r="E339" s="40"/>
      <c r="F339" s="218" t="s">
        <v>756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128</v>
      </c>
      <c r="AU339" s="17" t="s">
        <v>82</v>
      </c>
    </row>
    <row r="340" s="2" customFormat="1" ht="24.15" customHeight="1">
      <c r="A340" s="38"/>
      <c r="B340" s="39"/>
      <c r="C340" s="233" t="s">
        <v>757</v>
      </c>
      <c r="D340" s="233" t="s">
        <v>172</v>
      </c>
      <c r="E340" s="234" t="s">
        <v>758</v>
      </c>
      <c r="F340" s="235" t="s">
        <v>759</v>
      </c>
      <c r="G340" s="236" t="s">
        <v>744</v>
      </c>
      <c r="H340" s="237">
        <v>47.25</v>
      </c>
      <c r="I340" s="238"/>
      <c r="J340" s="239">
        <f>ROUND(I340*H340,2)</f>
        <v>0</v>
      </c>
      <c r="K340" s="235" t="s">
        <v>125</v>
      </c>
      <c r="L340" s="240"/>
      <c r="M340" s="241" t="s">
        <v>19</v>
      </c>
      <c r="N340" s="242" t="s">
        <v>43</v>
      </c>
      <c r="O340" s="84"/>
      <c r="P340" s="213">
        <f>O340*H340</f>
        <v>0</v>
      </c>
      <c r="Q340" s="213">
        <v>0.0035000000000000001</v>
      </c>
      <c r="R340" s="213">
        <f>Q340*H340</f>
        <v>0.16537499999999999</v>
      </c>
      <c r="S340" s="213">
        <v>0</v>
      </c>
      <c r="T340" s="21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5" t="s">
        <v>285</v>
      </c>
      <c r="AT340" s="215" t="s">
        <v>172</v>
      </c>
      <c r="AU340" s="215" t="s">
        <v>82</v>
      </c>
      <c r="AY340" s="17" t="s">
        <v>118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80</v>
      </c>
      <c r="BK340" s="216">
        <f>ROUND(I340*H340,2)</f>
        <v>0</v>
      </c>
      <c r="BL340" s="17" t="s">
        <v>153</v>
      </c>
      <c r="BM340" s="215" t="s">
        <v>760</v>
      </c>
    </row>
    <row r="341" s="13" customFormat="1">
      <c r="A341" s="13"/>
      <c r="B341" s="222"/>
      <c r="C341" s="223"/>
      <c r="D341" s="224" t="s">
        <v>139</v>
      </c>
      <c r="E341" s="223"/>
      <c r="F341" s="225" t="s">
        <v>761</v>
      </c>
      <c r="G341" s="223"/>
      <c r="H341" s="226">
        <v>47.25</v>
      </c>
      <c r="I341" s="227"/>
      <c r="J341" s="223"/>
      <c r="K341" s="223"/>
      <c r="L341" s="228"/>
      <c r="M341" s="229"/>
      <c r="N341" s="230"/>
      <c r="O341" s="230"/>
      <c r="P341" s="230"/>
      <c r="Q341" s="230"/>
      <c r="R341" s="230"/>
      <c r="S341" s="230"/>
      <c r="T341" s="23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2" t="s">
        <v>139</v>
      </c>
      <c r="AU341" s="232" t="s">
        <v>82</v>
      </c>
      <c r="AV341" s="13" t="s">
        <v>82</v>
      </c>
      <c r="AW341" s="13" t="s">
        <v>4</v>
      </c>
      <c r="AX341" s="13" t="s">
        <v>80</v>
      </c>
      <c r="AY341" s="232" t="s">
        <v>118</v>
      </c>
    </row>
    <row r="342" s="2" customFormat="1" ht="24.15" customHeight="1">
      <c r="A342" s="38"/>
      <c r="B342" s="39"/>
      <c r="C342" s="204" t="s">
        <v>762</v>
      </c>
      <c r="D342" s="204" t="s">
        <v>121</v>
      </c>
      <c r="E342" s="205" t="s">
        <v>763</v>
      </c>
      <c r="F342" s="206" t="s">
        <v>764</v>
      </c>
      <c r="G342" s="207" t="s">
        <v>744</v>
      </c>
      <c r="H342" s="208">
        <v>45</v>
      </c>
      <c r="I342" s="209"/>
      <c r="J342" s="210">
        <f>ROUND(I342*H342,2)</f>
        <v>0</v>
      </c>
      <c r="K342" s="206" t="s">
        <v>125</v>
      </c>
      <c r="L342" s="44"/>
      <c r="M342" s="211" t="s">
        <v>19</v>
      </c>
      <c r="N342" s="212" t="s">
        <v>43</v>
      </c>
      <c r="O342" s="84"/>
      <c r="P342" s="213">
        <f>O342*H342</f>
        <v>0</v>
      </c>
      <c r="Q342" s="213">
        <v>0</v>
      </c>
      <c r="R342" s="213">
        <f>Q342*H342</f>
        <v>0</v>
      </c>
      <c r="S342" s="213">
        <v>0.0020999999999999999</v>
      </c>
      <c r="T342" s="214">
        <f>S342*H342</f>
        <v>0.094500000000000001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153</v>
      </c>
      <c r="AT342" s="215" t="s">
        <v>121</v>
      </c>
      <c r="AU342" s="215" t="s">
        <v>82</v>
      </c>
      <c r="AY342" s="17" t="s">
        <v>118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80</v>
      </c>
      <c r="BK342" s="216">
        <f>ROUND(I342*H342,2)</f>
        <v>0</v>
      </c>
      <c r="BL342" s="17" t="s">
        <v>153</v>
      </c>
      <c r="BM342" s="215" t="s">
        <v>765</v>
      </c>
    </row>
    <row r="343" s="2" customFormat="1">
      <c r="A343" s="38"/>
      <c r="B343" s="39"/>
      <c r="C343" s="40"/>
      <c r="D343" s="217" t="s">
        <v>128</v>
      </c>
      <c r="E343" s="40"/>
      <c r="F343" s="218" t="s">
        <v>766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128</v>
      </c>
      <c r="AU343" s="17" t="s">
        <v>82</v>
      </c>
    </row>
    <row r="344" s="12" customFormat="1" ht="25.92" customHeight="1">
      <c r="A344" s="12"/>
      <c r="B344" s="188"/>
      <c r="C344" s="189"/>
      <c r="D344" s="190" t="s">
        <v>71</v>
      </c>
      <c r="E344" s="191" t="s">
        <v>767</v>
      </c>
      <c r="F344" s="191" t="s">
        <v>768</v>
      </c>
      <c r="G344" s="189"/>
      <c r="H344" s="189"/>
      <c r="I344" s="192"/>
      <c r="J344" s="193">
        <f>BK344</f>
        <v>0</v>
      </c>
      <c r="K344" s="189"/>
      <c r="L344" s="194"/>
      <c r="M344" s="195"/>
      <c r="N344" s="196"/>
      <c r="O344" s="196"/>
      <c r="P344" s="197">
        <f>SUM(P345:P346)</f>
        <v>0</v>
      </c>
      <c r="Q344" s="196"/>
      <c r="R344" s="197">
        <f>SUM(R345:R346)</f>
        <v>0</v>
      </c>
      <c r="S344" s="196"/>
      <c r="T344" s="198">
        <f>SUM(T345:T346)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199" t="s">
        <v>126</v>
      </c>
      <c r="AT344" s="200" t="s">
        <v>71</v>
      </c>
      <c r="AU344" s="200" t="s">
        <v>72</v>
      </c>
      <c r="AY344" s="199" t="s">
        <v>118</v>
      </c>
      <c r="BK344" s="201">
        <f>SUM(BK345:BK346)</f>
        <v>0</v>
      </c>
    </row>
    <row r="345" s="2" customFormat="1" ht="66.75" customHeight="1">
      <c r="A345" s="38"/>
      <c r="B345" s="39"/>
      <c r="C345" s="204" t="s">
        <v>769</v>
      </c>
      <c r="D345" s="204" t="s">
        <v>121</v>
      </c>
      <c r="E345" s="205" t="s">
        <v>770</v>
      </c>
      <c r="F345" s="206" t="s">
        <v>771</v>
      </c>
      <c r="G345" s="207" t="s">
        <v>772</v>
      </c>
      <c r="H345" s="208">
        <v>600</v>
      </c>
      <c r="I345" s="209"/>
      <c r="J345" s="210">
        <f>ROUND(I345*H345,2)</f>
        <v>0</v>
      </c>
      <c r="K345" s="206" t="s">
        <v>125</v>
      </c>
      <c r="L345" s="44"/>
      <c r="M345" s="211" t="s">
        <v>19</v>
      </c>
      <c r="N345" s="212" t="s">
        <v>43</v>
      </c>
      <c r="O345" s="84"/>
      <c r="P345" s="213">
        <f>O345*H345</f>
        <v>0</v>
      </c>
      <c r="Q345" s="213">
        <v>0</v>
      </c>
      <c r="R345" s="213">
        <f>Q345*H345</f>
        <v>0</v>
      </c>
      <c r="S345" s="213">
        <v>0</v>
      </c>
      <c r="T345" s="21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5" t="s">
        <v>773</v>
      </c>
      <c r="AT345" s="215" t="s">
        <v>121</v>
      </c>
      <c r="AU345" s="215" t="s">
        <v>80</v>
      </c>
      <c r="AY345" s="17" t="s">
        <v>118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7" t="s">
        <v>80</v>
      </c>
      <c r="BK345" s="216">
        <f>ROUND(I345*H345,2)</f>
        <v>0</v>
      </c>
      <c r="BL345" s="17" t="s">
        <v>773</v>
      </c>
      <c r="BM345" s="215" t="s">
        <v>774</v>
      </c>
    </row>
    <row r="346" s="2" customFormat="1">
      <c r="A346" s="38"/>
      <c r="B346" s="39"/>
      <c r="C346" s="40"/>
      <c r="D346" s="217" t="s">
        <v>128</v>
      </c>
      <c r="E346" s="40"/>
      <c r="F346" s="218" t="s">
        <v>775</v>
      </c>
      <c r="G346" s="40"/>
      <c r="H346" s="40"/>
      <c r="I346" s="219"/>
      <c r="J346" s="40"/>
      <c r="K346" s="40"/>
      <c r="L346" s="44"/>
      <c r="M346" s="245"/>
      <c r="N346" s="246"/>
      <c r="O346" s="247"/>
      <c r="P346" s="247"/>
      <c r="Q346" s="247"/>
      <c r="R346" s="247"/>
      <c r="S346" s="247"/>
      <c r="T346" s="24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128</v>
      </c>
      <c r="AU346" s="17" t="s">
        <v>80</v>
      </c>
    </row>
    <row r="347" s="2" customFormat="1" ht="6.96" customHeight="1">
      <c r="A347" s="38"/>
      <c r="B347" s="59"/>
      <c r="C347" s="60"/>
      <c r="D347" s="60"/>
      <c r="E347" s="60"/>
      <c r="F347" s="60"/>
      <c r="G347" s="60"/>
      <c r="H347" s="60"/>
      <c r="I347" s="60"/>
      <c r="J347" s="60"/>
      <c r="K347" s="60"/>
      <c r="L347" s="44"/>
      <c r="M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</row>
  </sheetData>
  <sheetProtection sheet="1" autoFilter="0" formatColumns="0" formatRows="0" objects="1" scenarios="1" spinCount="100000" saltValue="F/B2Zy7VFOXx4ar4JMvDDiEdV6LEvzfYqyjoSKvumKl1t8iXp4qAWzPdE+Dp0T1PGoJM6dH7h+a4DGA0JTrgFg==" hashValue="GU2y/CEwHKIdpxxpWOyBv99AKolnFKkc9oT/PYNOwbDnaHDq/izCLwkMcRUol84Q6vXRLgn30Hpl8zEMi0rKtg==" algorithmName="SHA-512" password="CC35"/>
  <autoFilter ref="C88:K34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997013151"/>
    <hyperlink ref="F95" r:id="rId2" display="https://podminky.urs.cz/item/CS_URS_2024_01/997013501"/>
    <hyperlink ref="F97" r:id="rId3" display="https://podminky.urs.cz/item/CS_URS_2024_01/997013509"/>
    <hyperlink ref="F100" r:id="rId4" display="https://podminky.urs.cz/item/CS_URS_2024_01/997013631"/>
    <hyperlink ref="F104" r:id="rId5" display="https://podminky.urs.cz/item/CS_URS_2024_01/713420843"/>
    <hyperlink ref="F106" r:id="rId6" display="https://podminky.urs.cz/item/CS_URS_2024_01/713420853"/>
    <hyperlink ref="F108" r:id="rId7" display="https://podminky.urs.cz/item/CS_URS_2024_01/713463311"/>
    <hyperlink ref="F110" r:id="rId8" display="https://podminky.urs.cz/item/CS_URS_2024_01/713463315"/>
    <hyperlink ref="F117" r:id="rId9" display="https://podminky.urs.cz/item/CS_URS_2024_01/998713203"/>
    <hyperlink ref="F120" r:id="rId10" display="https://podminky.urs.cz/item/CS_URS_2024_01/721100902"/>
    <hyperlink ref="F122" r:id="rId11" display="https://podminky.urs.cz/item/CS_URS_2024_01/721140802"/>
    <hyperlink ref="F124" r:id="rId12" display="https://podminky.urs.cz/item/CS_URS_2024_01/721140913"/>
    <hyperlink ref="F126" r:id="rId13" display="https://podminky.urs.cz/item/CS_URS_2024_01/721140915"/>
    <hyperlink ref="F128" r:id="rId14" display="https://podminky.urs.cz/item/CS_URS_2024_01/721171803"/>
    <hyperlink ref="F130" r:id="rId15" display="https://podminky.urs.cz/item/CS_URS_2024_01/721171808"/>
    <hyperlink ref="F132" r:id="rId16" display="https://podminky.urs.cz/item/CS_URS_2024_01/721174004"/>
    <hyperlink ref="F134" r:id="rId17" display="https://podminky.urs.cz/item/CS_URS_2024_01/721174005"/>
    <hyperlink ref="F136" r:id="rId18" display="https://podminky.urs.cz/item/CS_URS_2024_01/721174025"/>
    <hyperlink ref="F138" r:id="rId19" display="https://podminky.urs.cz/item/CS_URS_2024_01/721174042"/>
    <hyperlink ref="F140" r:id="rId20" display="https://podminky.urs.cz/item/CS_URS_2024_01/721174043"/>
    <hyperlink ref="F142" r:id="rId21" display="https://podminky.urs.cz/item/CS_URS_2024_01/721194104"/>
    <hyperlink ref="F144" r:id="rId22" display="https://podminky.urs.cz/item/CS_URS_2024_01/721194105"/>
    <hyperlink ref="F146" r:id="rId23" display="https://podminky.urs.cz/item/CS_URS_2024_01/721194109"/>
    <hyperlink ref="F148" r:id="rId24" display="https://podminky.urs.cz/item/CS_URS_2024_01/721210812"/>
    <hyperlink ref="F150" r:id="rId25" display="https://podminky.urs.cz/item/CS_URS_2024_01/721212123"/>
    <hyperlink ref="F152" r:id="rId26" display="https://podminky.urs.cz/item/CS_URS_2024_01/721226513"/>
    <hyperlink ref="F154" r:id="rId27" display="https://podminky.urs.cz/item/CS_URS_2024_01/721274103"/>
    <hyperlink ref="F156" r:id="rId28" display="https://podminky.urs.cz/item/CS_URS_2024_01/721290111"/>
    <hyperlink ref="F158" r:id="rId29" display="https://podminky.urs.cz/item/CS_URS_2024_01/998721203"/>
    <hyperlink ref="F161" r:id="rId30" display="https://podminky.urs.cz/item/CS_URS_2024_01/722130801"/>
    <hyperlink ref="F163" r:id="rId31" display="https://podminky.urs.cz/item/CS_URS_2024_01/722130803"/>
    <hyperlink ref="F165" r:id="rId32" display="https://podminky.urs.cz/item/CS_URS_2024_01/722130805"/>
    <hyperlink ref="F167" r:id="rId33" display="https://podminky.urs.cz/item/CS_URS_2024_01/722130913"/>
    <hyperlink ref="F169" r:id="rId34" display="https://podminky.urs.cz/item/CS_URS_2024_01/722130916"/>
    <hyperlink ref="F171" r:id="rId35" display="https://podminky.urs.cz/item/CS_URS_2024_01/722130919"/>
    <hyperlink ref="F173" r:id="rId36" display="https://podminky.urs.cz/item/CS_URS_2024_01/722160101"/>
    <hyperlink ref="F175" r:id="rId37" display="https://podminky.urs.cz/item/CS_URS_2024_01/722170801"/>
    <hyperlink ref="F177" r:id="rId38" display="https://podminky.urs.cz/item/CS_URS_2024_01/722171913"/>
    <hyperlink ref="F179" r:id="rId39" display="https://podminky.urs.cz/item/CS_URS_2024_01/722171934"/>
    <hyperlink ref="F181" r:id="rId40" display="https://podminky.urs.cz/item/CS_URS_2024_01/722171936"/>
    <hyperlink ref="F183" r:id="rId41" display="https://podminky.urs.cz/item/CS_URS_2024_01/722171937"/>
    <hyperlink ref="F185" r:id="rId42" display="https://podminky.urs.cz/item/CS_URS_2024_01/722174002"/>
    <hyperlink ref="F187" r:id="rId43" display="https://podminky.urs.cz/item/CS_URS_2024_01/722174003"/>
    <hyperlink ref="F189" r:id="rId44" display="https://podminky.urs.cz/item/CS_URS_2024_01/722174004"/>
    <hyperlink ref="F191" r:id="rId45" display="https://podminky.urs.cz/item/CS_URS_2024_01/722174005"/>
    <hyperlink ref="F193" r:id="rId46" display="https://podminky.urs.cz/item/CS_URS_2024_01/722174006"/>
    <hyperlink ref="F195" r:id="rId47" display="https://podminky.urs.cz/item/CS_URS_2024_01/722174007"/>
    <hyperlink ref="F197" r:id="rId48" display="https://podminky.urs.cz/item/CS_URS_2024_01/722181211"/>
    <hyperlink ref="F199" r:id="rId49" display="https://podminky.urs.cz/item/CS_URS_2024_01/722181212"/>
    <hyperlink ref="F201" r:id="rId50" display="https://podminky.urs.cz/item/CS_URS_2024_01/722181231"/>
    <hyperlink ref="F203" r:id="rId51" display="https://podminky.urs.cz/item/CS_URS_2024_01/722181232"/>
    <hyperlink ref="F205" r:id="rId52" display="https://podminky.urs.cz/item/CS_URS_2024_01/722181233"/>
    <hyperlink ref="F207" r:id="rId53" display="https://podminky.urs.cz/item/CS_URS_2024_01/722190401"/>
    <hyperlink ref="F209" r:id="rId54" display="https://podminky.urs.cz/item/CS_URS_2024_01/722190901"/>
    <hyperlink ref="F211" r:id="rId55" display="https://podminky.urs.cz/item/CS_URS_2024_01/722220111"/>
    <hyperlink ref="F213" r:id="rId56" display="https://podminky.urs.cz/item/CS_URS_2024_01/722220121"/>
    <hyperlink ref="F215" r:id="rId57" display="https://podminky.urs.cz/item/CS_URS_2024_01/722220851"/>
    <hyperlink ref="F217" r:id="rId58" display="https://podminky.urs.cz/item/CS_URS_2024_01/722220855"/>
    <hyperlink ref="F219" r:id="rId59" display="https://podminky.urs.cz/item/CS_URS_2024_01/722220861"/>
    <hyperlink ref="F221" r:id="rId60" display="https://podminky.urs.cz/item/CS_URS_2024_01/722220862"/>
    <hyperlink ref="F223" r:id="rId61" display="https://podminky.urs.cz/item/CS_URS_2024_01/722220864"/>
    <hyperlink ref="F225" r:id="rId62" display="https://podminky.urs.cz/item/CS_URS_2024_01/722220866"/>
    <hyperlink ref="F227" r:id="rId63" display="https://podminky.urs.cz/item/CS_URS_2024_01/722224115"/>
    <hyperlink ref="F229" r:id="rId64" display="https://podminky.urs.cz/item/CS_URS_2024_01/722232043"/>
    <hyperlink ref="F231" r:id="rId65" display="https://podminky.urs.cz/item/CS_URS_2024_01/722232044"/>
    <hyperlink ref="F233" r:id="rId66" display="https://podminky.urs.cz/item/CS_URS_2024_01/722232045"/>
    <hyperlink ref="F235" r:id="rId67" display="https://podminky.urs.cz/item/CS_URS_2024_01/722232046"/>
    <hyperlink ref="F237" r:id="rId68" display="https://podminky.urs.cz/item/CS_URS_2024_01/722232047"/>
    <hyperlink ref="F239" r:id="rId69" display="https://podminky.urs.cz/item/CS_URS_2024_01/722232066"/>
    <hyperlink ref="F241" r:id="rId70" display="https://podminky.urs.cz/item/CS_URS_2024_01/722232104"/>
    <hyperlink ref="F243" r:id="rId71" display="https://podminky.urs.cz/item/CS_URS_2024_01/722239101"/>
    <hyperlink ref="F246" r:id="rId72" display="https://podminky.urs.cz/item/CS_URS_2024_01/722239102"/>
    <hyperlink ref="F249" r:id="rId73" display="https://podminky.urs.cz/item/CS_URS_2024_01/722250132"/>
    <hyperlink ref="F251" r:id="rId74" display="https://podminky.urs.cz/item/CS_URS_2024_01/722260811"/>
    <hyperlink ref="F253" r:id="rId75" display="https://podminky.urs.cz/item/CS_URS_2024_01/722262211"/>
    <hyperlink ref="F255" r:id="rId76" display="https://podminky.urs.cz/item/CS_URS_2024_01/722263205"/>
    <hyperlink ref="F257" r:id="rId77" display="https://podminky.urs.cz/item/CS_URS_2024_01/722290226"/>
    <hyperlink ref="F259" r:id="rId78" display="https://podminky.urs.cz/item/CS_URS_2024_01/722290234"/>
    <hyperlink ref="F261" r:id="rId79" display="https://podminky.urs.cz/item/CS_URS_2024_01/998722203"/>
    <hyperlink ref="F264" r:id="rId80" display="https://podminky.urs.cz/item/CS_URS_2024_01/725110811"/>
    <hyperlink ref="F266" r:id="rId81" display="https://podminky.urs.cz/item/CS_URS_2024_01/725110814"/>
    <hyperlink ref="F268" r:id="rId82" display="https://podminky.urs.cz/item/CS_URS_2024_01/725112022"/>
    <hyperlink ref="F270" r:id="rId83" display="https://podminky.urs.cz/item/CS_URS_2024_01/725119131"/>
    <hyperlink ref="F273" r:id="rId84" display="https://podminky.urs.cz/item/CS_URS_2024_01/725121529"/>
    <hyperlink ref="F275" r:id="rId85" display="https://podminky.urs.cz/item/CS_URS_2024_01/725122817"/>
    <hyperlink ref="F277" r:id="rId86" display="https://podminky.urs.cz/item/CS_URS_2024_01/725210821"/>
    <hyperlink ref="F279" r:id="rId87" display="https://podminky.urs.cz/item/CS_URS_2024_01/725211622"/>
    <hyperlink ref="F281" r:id="rId88" display="https://podminky.urs.cz/item/CS_URS_2024_01/725211701"/>
    <hyperlink ref="F283" r:id="rId89" display="https://podminky.urs.cz/item/CS_URS_2024_01/725240812"/>
    <hyperlink ref="F285" r:id="rId90" display="https://podminky.urs.cz/item/CS_URS_2024_01/725310821"/>
    <hyperlink ref="F287" r:id="rId91" display="https://podminky.urs.cz/item/CS_URS_2024_01/725310828"/>
    <hyperlink ref="F289" r:id="rId92" display="https://podminky.urs.cz/item/CS_URS_2024_01/725320828"/>
    <hyperlink ref="F291" r:id="rId93" display="https://podminky.urs.cz/item/CS_URS_2024_01/725330840"/>
    <hyperlink ref="F293" r:id="rId94" display="https://podminky.urs.cz/item/CS_URS_2024_01/725331111"/>
    <hyperlink ref="F295" r:id="rId95" display="https://podminky.urs.cz/item/CS_URS_2024_01/725810811"/>
    <hyperlink ref="F297" r:id="rId96" display="https://podminky.urs.cz/item/CS_URS_2024_01/725813111"/>
    <hyperlink ref="F299" r:id="rId97" display="https://podminky.urs.cz/item/CS_URS_2024_01/725813112"/>
    <hyperlink ref="F301" r:id="rId98" display="https://podminky.urs.cz/item/CS_URS_2024_01/725819402"/>
    <hyperlink ref="F303" r:id="rId99" display="https://podminky.urs.cz/item/CS_URS_2024_01/725820801"/>
    <hyperlink ref="F305" r:id="rId100" display="https://podminky.urs.cz/item/CS_URS_2024_01/725821312"/>
    <hyperlink ref="F307" r:id="rId101" display="https://podminky.urs.cz/item/CS_URS_2024_01/725821325"/>
    <hyperlink ref="F309" r:id="rId102" display="https://podminky.urs.cz/item/CS_URS_2024_01/725822611"/>
    <hyperlink ref="F311" r:id="rId103" display="https://podminky.urs.cz/item/CS_URS_2024_01/725841312"/>
    <hyperlink ref="F313" r:id="rId104" display="https://podminky.urs.cz/item/CS_URS_2024_01/725860811"/>
    <hyperlink ref="F315" r:id="rId105" display="https://podminky.urs.cz/item/CS_URS_2024_01/725860812"/>
    <hyperlink ref="F317" r:id="rId106" display="https://podminky.urs.cz/item/CS_URS_2024_01/725861102"/>
    <hyperlink ref="F319" r:id="rId107" display="https://podminky.urs.cz/item/CS_URS_2024_01/725865411"/>
    <hyperlink ref="F321" r:id="rId108" display="https://podminky.urs.cz/item/CS_URS_2024_01/725980122"/>
    <hyperlink ref="F323" r:id="rId109" display="https://podminky.urs.cz/item/CS_URS_2024_01/725980123"/>
    <hyperlink ref="F325" r:id="rId110" display="https://podminky.urs.cz/item/CS_URS_2024_01/998725203"/>
    <hyperlink ref="F328" r:id="rId111" display="https://podminky.urs.cz/item/CS_URS_2024_01/726131041"/>
    <hyperlink ref="F331" r:id="rId112" display="https://podminky.urs.cz/item/CS_URS_2024_01/998726213"/>
    <hyperlink ref="F334" r:id="rId113" display="https://podminky.urs.cz/item/CS_URS_2024_01/763131412"/>
    <hyperlink ref="F337" r:id="rId114" display="https://podminky.urs.cz/item/CS_URS_2024_01/763131831"/>
    <hyperlink ref="F339" r:id="rId115" display="https://podminky.urs.cz/item/CS_URS_2024_01/763431011"/>
    <hyperlink ref="F343" r:id="rId116" display="https://podminky.urs.cz/item/CS_URS_2024_01/763431802"/>
    <hyperlink ref="F346" r:id="rId117" display="https://podminky.urs.cz/item/CS_URS_2024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86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Ubytovna a restaurace Lorec - výměna rozvodů vody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776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9. 5. 2024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777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778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779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37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ROUND((SUM(BE82:BE91)),  2)</f>
        <v>0</v>
      </c>
      <c r="G33" s="38"/>
      <c r="H33" s="38"/>
      <c r="I33" s="148">
        <v>0.20999999999999999</v>
      </c>
      <c r="J33" s="147">
        <f>ROUND(((SUM(BE82:BE91))*I33),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ROUND((SUM(BF82:BF91)),  2)</f>
        <v>0</v>
      </c>
      <c r="G34" s="38"/>
      <c r="H34" s="38"/>
      <c r="I34" s="148">
        <v>0.12</v>
      </c>
      <c r="J34" s="147">
        <f>ROUND(((SUM(BF82:BF91))*I34),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ROUND((SUM(BG82:BG91)),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ROUND((SUM(BH82:BH91)),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ROUND((SUM(BI82:BI91)),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Ubytovna a restaurace Lorec - výměna rozvodů vody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24201-2-VRN - Vedlejší rozpočtové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U Lorce č.p. 57, Kutná Hora</v>
      </c>
      <c r="G52" s="40"/>
      <c r="H52" s="40"/>
      <c r="I52" s="32" t="s">
        <v>23</v>
      </c>
      <c r="J52" s="72" t="str">
        <f>IF(J12="","",J12)</f>
        <v>9. 5. 2024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40.05" customHeight="1">
      <c r="A54" s="38"/>
      <c r="B54" s="39"/>
      <c r="C54" s="32" t="s">
        <v>25</v>
      </c>
      <c r="D54" s="40"/>
      <c r="E54" s="40"/>
      <c r="F54" s="27" t="str">
        <f>E15</f>
        <v>Město Kutná Hora, Havlíčkovo nám. 552</v>
      </c>
      <c r="G54" s="40"/>
      <c r="H54" s="40"/>
      <c r="I54" s="32" t="s">
        <v>31</v>
      </c>
      <c r="J54" s="36" t="str">
        <f>E21</f>
        <v>Kutnohorská stavební s.r.o., Benešova 316 KH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ing Karela,Hádek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90</v>
      </c>
      <c r="D57" s="162"/>
      <c r="E57" s="162"/>
      <c r="F57" s="162"/>
      <c r="G57" s="162"/>
      <c r="H57" s="162"/>
      <c r="I57" s="162"/>
      <c r="J57" s="163" t="s">
        <v>91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92</v>
      </c>
    </row>
    <row r="60" s="9" customFormat="1" ht="24.96" customHeight="1">
      <c r="A60" s="9"/>
      <c r="B60" s="165"/>
      <c r="C60" s="166"/>
      <c r="D60" s="167" t="s">
        <v>780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781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782</v>
      </c>
      <c r="E62" s="174"/>
      <c r="F62" s="174"/>
      <c r="G62" s="174"/>
      <c r="H62" s="174"/>
      <c r="I62" s="174"/>
      <c r="J62" s="175">
        <f>J87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Ubytovna a restaurace Lorec - výměna rozvodů vody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87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24201-2-VRN - Vedlejší rozpočtové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U Lorce č.p. 57, Kutná Hora</v>
      </c>
      <c r="G76" s="40"/>
      <c r="H76" s="40"/>
      <c r="I76" s="32" t="s">
        <v>23</v>
      </c>
      <c r="J76" s="72" t="str">
        <f>IF(J12="","",J12)</f>
        <v>9. 5. 2024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40.05" customHeight="1">
      <c r="A78" s="38"/>
      <c r="B78" s="39"/>
      <c r="C78" s="32" t="s">
        <v>25</v>
      </c>
      <c r="D78" s="40"/>
      <c r="E78" s="40"/>
      <c r="F78" s="27" t="str">
        <f>E15</f>
        <v>Město Kutná Hora, Havlíčkovo nám. 552</v>
      </c>
      <c r="G78" s="40"/>
      <c r="H78" s="40"/>
      <c r="I78" s="32" t="s">
        <v>31</v>
      </c>
      <c r="J78" s="36" t="str">
        <f>E21</f>
        <v>Kutnohorská stavební s.r.o., Benešova 316 KH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ing Karela,Hádek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104</v>
      </c>
      <c r="D81" s="180" t="s">
        <v>57</v>
      </c>
      <c r="E81" s="180" t="s">
        <v>53</v>
      </c>
      <c r="F81" s="180" t="s">
        <v>54</v>
      </c>
      <c r="G81" s="180" t="s">
        <v>105</v>
      </c>
      <c r="H81" s="180" t="s">
        <v>106</v>
      </c>
      <c r="I81" s="180" t="s">
        <v>107</v>
      </c>
      <c r="J81" s="180" t="s">
        <v>91</v>
      </c>
      <c r="K81" s="181" t="s">
        <v>108</v>
      </c>
      <c r="L81" s="182"/>
      <c r="M81" s="92" t="s">
        <v>19</v>
      </c>
      <c r="N81" s="93" t="s">
        <v>42</v>
      </c>
      <c r="O81" s="93" t="s">
        <v>109</v>
      </c>
      <c r="P81" s="93" t="s">
        <v>110</v>
      </c>
      <c r="Q81" s="93" t="s">
        <v>111</v>
      </c>
      <c r="R81" s="93" t="s">
        <v>112</v>
      </c>
      <c r="S81" s="93" t="s">
        <v>113</v>
      </c>
      <c r="T81" s="94" t="s">
        <v>114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115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71</v>
      </c>
      <c r="AU82" s="17" t="s">
        <v>92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71</v>
      </c>
      <c r="E83" s="191" t="s">
        <v>783</v>
      </c>
      <c r="F83" s="191" t="s">
        <v>84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P84+P87</f>
        <v>0</v>
      </c>
      <c r="Q83" s="196"/>
      <c r="R83" s="197">
        <f>R84+R87</f>
        <v>0</v>
      </c>
      <c r="S83" s="196"/>
      <c r="T83" s="198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149</v>
      </c>
      <c r="AT83" s="200" t="s">
        <v>71</v>
      </c>
      <c r="AU83" s="200" t="s">
        <v>72</v>
      </c>
      <c r="AY83" s="199" t="s">
        <v>118</v>
      </c>
      <c r="BK83" s="201">
        <f>BK84+BK87</f>
        <v>0</v>
      </c>
    </row>
    <row r="84" s="12" customFormat="1" ht="22.8" customHeight="1">
      <c r="A84" s="12"/>
      <c r="B84" s="188"/>
      <c r="C84" s="189"/>
      <c r="D84" s="190" t="s">
        <v>71</v>
      </c>
      <c r="E84" s="202" t="s">
        <v>784</v>
      </c>
      <c r="F84" s="202" t="s">
        <v>785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SUM(P85:P86)</f>
        <v>0</v>
      </c>
      <c r="Q84" s="196"/>
      <c r="R84" s="197">
        <f>SUM(R85:R86)</f>
        <v>0</v>
      </c>
      <c r="S84" s="196"/>
      <c r="T84" s="198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149</v>
      </c>
      <c r="AT84" s="200" t="s">
        <v>71</v>
      </c>
      <c r="AU84" s="200" t="s">
        <v>80</v>
      </c>
      <c r="AY84" s="199" t="s">
        <v>118</v>
      </c>
      <c r="BK84" s="201">
        <f>SUM(BK85:BK86)</f>
        <v>0</v>
      </c>
    </row>
    <row r="85" s="2" customFormat="1" ht="16.5" customHeight="1">
      <c r="A85" s="38"/>
      <c r="B85" s="39"/>
      <c r="C85" s="204" t="s">
        <v>80</v>
      </c>
      <c r="D85" s="204" t="s">
        <v>121</v>
      </c>
      <c r="E85" s="205" t="s">
        <v>786</v>
      </c>
      <c r="F85" s="206" t="s">
        <v>787</v>
      </c>
      <c r="G85" s="207" t="s">
        <v>788</v>
      </c>
      <c r="H85" s="208">
        <v>1</v>
      </c>
      <c r="I85" s="209"/>
      <c r="J85" s="210">
        <f>ROUND(I85*H85,2)</f>
        <v>0</v>
      </c>
      <c r="K85" s="206" t="s">
        <v>789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790</v>
      </c>
      <c r="AT85" s="215" t="s">
        <v>121</v>
      </c>
      <c r="AU85" s="215" t="s">
        <v>82</v>
      </c>
      <c r="AY85" s="17" t="s">
        <v>118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80</v>
      </c>
      <c r="BK85" s="216">
        <f>ROUND(I85*H85,2)</f>
        <v>0</v>
      </c>
      <c r="BL85" s="17" t="s">
        <v>790</v>
      </c>
      <c r="BM85" s="215" t="s">
        <v>791</v>
      </c>
    </row>
    <row r="86" s="2" customFormat="1">
      <c r="A86" s="38"/>
      <c r="B86" s="39"/>
      <c r="C86" s="40"/>
      <c r="D86" s="217" t="s">
        <v>128</v>
      </c>
      <c r="E86" s="40"/>
      <c r="F86" s="218" t="s">
        <v>792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128</v>
      </c>
      <c r="AU86" s="17" t="s">
        <v>82</v>
      </c>
    </row>
    <row r="87" s="12" customFormat="1" ht="22.8" customHeight="1">
      <c r="A87" s="12"/>
      <c r="B87" s="188"/>
      <c r="C87" s="189"/>
      <c r="D87" s="190" t="s">
        <v>71</v>
      </c>
      <c r="E87" s="202" t="s">
        <v>793</v>
      </c>
      <c r="F87" s="202" t="s">
        <v>794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SUM(P88:P91)</f>
        <v>0</v>
      </c>
      <c r="Q87" s="196"/>
      <c r="R87" s="197">
        <f>SUM(R88:R91)</f>
        <v>0</v>
      </c>
      <c r="S87" s="196"/>
      <c r="T87" s="198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149</v>
      </c>
      <c r="AT87" s="200" t="s">
        <v>71</v>
      </c>
      <c r="AU87" s="200" t="s">
        <v>80</v>
      </c>
      <c r="AY87" s="199" t="s">
        <v>118</v>
      </c>
      <c r="BK87" s="201">
        <f>SUM(BK88:BK91)</f>
        <v>0</v>
      </c>
    </row>
    <row r="88" s="2" customFormat="1" ht="24.15" customHeight="1">
      <c r="A88" s="38"/>
      <c r="B88" s="39"/>
      <c r="C88" s="204" t="s">
        <v>82</v>
      </c>
      <c r="D88" s="204" t="s">
        <v>121</v>
      </c>
      <c r="E88" s="205" t="s">
        <v>795</v>
      </c>
      <c r="F88" s="206" t="s">
        <v>796</v>
      </c>
      <c r="G88" s="207" t="s">
        <v>788</v>
      </c>
      <c r="H88" s="208">
        <v>1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790</v>
      </c>
      <c r="AT88" s="215" t="s">
        <v>121</v>
      </c>
      <c r="AU88" s="215" t="s">
        <v>82</v>
      </c>
      <c r="AY88" s="17" t="s">
        <v>118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80</v>
      </c>
      <c r="BK88" s="216">
        <f>ROUND(I88*H88,2)</f>
        <v>0</v>
      </c>
      <c r="BL88" s="17" t="s">
        <v>790</v>
      </c>
      <c r="BM88" s="215" t="s">
        <v>797</v>
      </c>
    </row>
    <row r="89" s="2" customFormat="1" ht="24.15" customHeight="1">
      <c r="A89" s="38"/>
      <c r="B89" s="39"/>
      <c r="C89" s="204" t="s">
        <v>134</v>
      </c>
      <c r="D89" s="204" t="s">
        <v>121</v>
      </c>
      <c r="E89" s="205" t="s">
        <v>798</v>
      </c>
      <c r="F89" s="206" t="s">
        <v>799</v>
      </c>
      <c r="G89" s="207" t="s">
        <v>788</v>
      </c>
      <c r="H89" s="208">
        <v>1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790</v>
      </c>
      <c r="AT89" s="215" t="s">
        <v>121</v>
      </c>
      <c r="AU89" s="215" t="s">
        <v>82</v>
      </c>
      <c r="AY89" s="17" t="s">
        <v>118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790</v>
      </c>
      <c r="BM89" s="215" t="s">
        <v>800</v>
      </c>
    </row>
    <row r="90" s="2" customFormat="1" ht="24.15" customHeight="1">
      <c r="A90" s="38"/>
      <c r="B90" s="39"/>
      <c r="C90" s="204" t="s">
        <v>126</v>
      </c>
      <c r="D90" s="204" t="s">
        <v>121</v>
      </c>
      <c r="E90" s="205" t="s">
        <v>801</v>
      </c>
      <c r="F90" s="206" t="s">
        <v>802</v>
      </c>
      <c r="G90" s="207" t="s">
        <v>788</v>
      </c>
      <c r="H90" s="208">
        <v>1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790</v>
      </c>
      <c r="AT90" s="215" t="s">
        <v>121</v>
      </c>
      <c r="AU90" s="215" t="s">
        <v>82</v>
      </c>
      <c r="AY90" s="17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790</v>
      </c>
      <c r="BM90" s="215" t="s">
        <v>803</v>
      </c>
    </row>
    <row r="91" s="2" customFormat="1" ht="24.15" customHeight="1">
      <c r="A91" s="38"/>
      <c r="B91" s="39"/>
      <c r="C91" s="204" t="s">
        <v>149</v>
      </c>
      <c r="D91" s="204" t="s">
        <v>121</v>
      </c>
      <c r="E91" s="205" t="s">
        <v>804</v>
      </c>
      <c r="F91" s="206" t="s">
        <v>805</v>
      </c>
      <c r="G91" s="207" t="s">
        <v>788</v>
      </c>
      <c r="H91" s="208">
        <v>1</v>
      </c>
      <c r="I91" s="209"/>
      <c r="J91" s="210">
        <f>ROUND(I91*H91,2)</f>
        <v>0</v>
      </c>
      <c r="K91" s="206" t="s">
        <v>19</v>
      </c>
      <c r="L91" s="44"/>
      <c r="M91" s="249" t="s">
        <v>19</v>
      </c>
      <c r="N91" s="250" t="s">
        <v>43</v>
      </c>
      <c r="O91" s="247"/>
      <c r="P91" s="251">
        <f>O91*H91</f>
        <v>0</v>
      </c>
      <c r="Q91" s="251">
        <v>0</v>
      </c>
      <c r="R91" s="251">
        <f>Q91*H91</f>
        <v>0</v>
      </c>
      <c r="S91" s="251">
        <v>0</v>
      </c>
      <c r="T91" s="25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790</v>
      </c>
      <c r="AT91" s="215" t="s">
        <v>121</v>
      </c>
      <c r="AU91" s="215" t="s">
        <v>82</v>
      </c>
      <c r="AY91" s="17" t="s">
        <v>118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790</v>
      </c>
      <c r="BM91" s="215" t="s">
        <v>806</v>
      </c>
    </row>
    <row r="92" s="2" customFormat="1" ht="6.96" customHeight="1">
      <c r="A92" s="38"/>
      <c r="B92" s="59"/>
      <c r="C92" s="60"/>
      <c r="D92" s="60"/>
      <c r="E92" s="60"/>
      <c r="F92" s="60"/>
      <c r="G92" s="60"/>
      <c r="H92" s="60"/>
      <c r="I92" s="60"/>
      <c r="J92" s="60"/>
      <c r="K92" s="60"/>
      <c r="L92" s="44"/>
      <c r="M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</sheetData>
  <sheetProtection sheet="1" autoFilter="0" formatColumns="0" formatRows="0" objects="1" scenarios="1" spinCount="100000" saltValue="c5PZb8lzUZAE9OYdU5DQK3SaIWeqxX8gbqxFzEwohGYc0lH/txhGr5+w4iteu3FDwL3nBpCXot2oCKoa2G45pw==" hashValue="dm8DXXsRdREHR4ClnkM46c+J9T3yd5OmlVNiaSS0CLX/QRgsLzm1DDjqvnNiCbUbk8jTMHR37KVwphgeAWSe4w==" algorithmName="SHA-512" password="CC35"/>
  <autoFilter ref="C81:K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4" customFormat="1" ht="45" customHeight="1">
      <c r="B3" s="257"/>
      <c r="C3" s="258" t="s">
        <v>807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808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809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810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811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812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813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814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815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816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817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79</v>
      </c>
      <c r="F18" s="264" t="s">
        <v>818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819</v>
      </c>
      <c r="F19" s="264" t="s">
        <v>820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821</v>
      </c>
      <c r="F20" s="264" t="s">
        <v>822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823</v>
      </c>
      <c r="F21" s="264" t="s">
        <v>824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825</v>
      </c>
      <c r="F22" s="264" t="s">
        <v>826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827</v>
      </c>
      <c r="F23" s="264" t="s">
        <v>828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829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830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831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832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833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834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835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836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837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104</v>
      </c>
      <c r="F36" s="264"/>
      <c r="G36" s="264" t="s">
        <v>838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839</v>
      </c>
      <c r="F37" s="264"/>
      <c r="G37" s="264" t="s">
        <v>840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53</v>
      </c>
      <c r="F38" s="264"/>
      <c r="G38" s="264" t="s">
        <v>841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54</v>
      </c>
      <c r="F39" s="264"/>
      <c r="G39" s="264" t="s">
        <v>842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105</v>
      </c>
      <c r="F40" s="264"/>
      <c r="G40" s="264" t="s">
        <v>843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106</v>
      </c>
      <c r="F41" s="264"/>
      <c r="G41" s="264" t="s">
        <v>844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845</v>
      </c>
      <c r="F42" s="264"/>
      <c r="G42" s="264" t="s">
        <v>846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847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848</v>
      </c>
      <c r="F44" s="264"/>
      <c r="G44" s="264" t="s">
        <v>849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108</v>
      </c>
      <c r="F45" s="264"/>
      <c r="G45" s="264" t="s">
        <v>850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851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852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853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854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855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856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857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858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859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860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861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862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863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864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865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866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867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868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869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870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871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872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873</v>
      </c>
      <c r="D76" s="282"/>
      <c r="E76" s="282"/>
      <c r="F76" s="282" t="s">
        <v>874</v>
      </c>
      <c r="G76" s="283"/>
      <c r="H76" s="282" t="s">
        <v>54</v>
      </c>
      <c r="I76" s="282" t="s">
        <v>57</v>
      </c>
      <c r="J76" s="282" t="s">
        <v>875</v>
      </c>
      <c r="K76" s="281"/>
    </row>
    <row r="77" s="1" customFormat="1" ht="17.25" customHeight="1">
      <c r="B77" s="279"/>
      <c r="C77" s="284" t="s">
        <v>876</v>
      </c>
      <c r="D77" s="284"/>
      <c r="E77" s="284"/>
      <c r="F77" s="285" t="s">
        <v>877</v>
      </c>
      <c r="G77" s="286"/>
      <c r="H77" s="284"/>
      <c r="I77" s="284"/>
      <c r="J77" s="284" t="s">
        <v>878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53</v>
      </c>
      <c r="D79" s="289"/>
      <c r="E79" s="289"/>
      <c r="F79" s="290" t="s">
        <v>879</v>
      </c>
      <c r="G79" s="291"/>
      <c r="H79" s="267" t="s">
        <v>880</v>
      </c>
      <c r="I79" s="267" t="s">
        <v>881</v>
      </c>
      <c r="J79" s="267">
        <v>20</v>
      </c>
      <c r="K79" s="281"/>
    </row>
    <row r="80" s="1" customFormat="1" ht="15" customHeight="1">
      <c r="B80" s="279"/>
      <c r="C80" s="267" t="s">
        <v>882</v>
      </c>
      <c r="D80" s="267"/>
      <c r="E80" s="267"/>
      <c r="F80" s="290" t="s">
        <v>879</v>
      </c>
      <c r="G80" s="291"/>
      <c r="H80" s="267" t="s">
        <v>883</v>
      </c>
      <c r="I80" s="267" t="s">
        <v>881</v>
      </c>
      <c r="J80" s="267">
        <v>120</v>
      </c>
      <c r="K80" s="281"/>
    </row>
    <row r="81" s="1" customFormat="1" ht="15" customHeight="1">
      <c r="B81" s="292"/>
      <c r="C81" s="267" t="s">
        <v>884</v>
      </c>
      <c r="D81" s="267"/>
      <c r="E81" s="267"/>
      <c r="F81" s="290" t="s">
        <v>885</v>
      </c>
      <c r="G81" s="291"/>
      <c r="H81" s="267" t="s">
        <v>886</v>
      </c>
      <c r="I81" s="267" t="s">
        <v>881</v>
      </c>
      <c r="J81" s="267">
        <v>50</v>
      </c>
      <c r="K81" s="281"/>
    </row>
    <row r="82" s="1" customFormat="1" ht="15" customHeight="1">
      <c r="B82" s="292"/>
      <c r="C82" s="267" t="s">
        <v>887</v>
      </c>
      <c r="D82" s="267"/>
      <c r="E82" s="267"/>
      <c r="F82" s="290" t="s">
        <v>879</v>
      </c>
      <c r="G82" s="291"/>
      <c r="H82" s="267" t="s">
        <v>888</v>
      </c>
      <c r="I82" s="267" t="s">
        <v>889</v>
      </c>
      <c r="J82" s="267"/>
      <c r="K82" s="281"/>
    </row>
    <row r="83" s="1" customFormat="1" ht="15" customHeight="1">
      <c r="B83" s="292"/>
      <c r="C83" s="293" t="s">
        <v>890</v>
      </c>
      <c r="D83" s="293"/>
      <c r="E83" s="293"/>
      <c r="F83" s="294" t="s">
        <v>885</v>
      </c>
      <c r="G83" s="293"/>
      <c r="H83" s="293" t="s">
        <v>891</v>
      </c>
      <c r="I83" s="293" t="s">
        <v>881</v>
      </c>
      <c r="J83" s="293">
        <v>15</v>
      </c>
      <c r="K83" s="281"/>
    </row>
    <row r="84" s="1" customFormat="1" ht="15" customHeight="1">
      <c r="B84" s="292"/>
      <c r="C84" s="293" t="s">
        <v>892</v>
      </c>
      <c r="D84" s="293"/>
      <c r="E84" s="293"/>
      <c r="F84" s="294" t="s">
        <v>885</v>
      </c>
      <c r="G84" s="293"/>
      <c r="H84" s="293" t="s">
        <v>893</v>
      </c>
      <c r="I84" s="293" t="s">
        <v>881</v>
      </c>
      <c r="J84" s="293">
        <v>15</v>
      </c>
      <c r="K84" s="281"/>
    </row>
    <row r="85" s="1" customFormat="1" ht="15" customHeight="1">
      <c r="B85" s="292"/>
      <c r="C85" s="293" t="s">
        <v>894</v>
      </c>
      <c r="D85" s="293"/>
      <c r="E85" s="293"/>
      <c r="F85" s="294" t="s">
        <v>885</v>
      </c>
      <c r="G85" s="293"/>
      <c r="H85" s="293" t="s">
        <v>895</v>
      </c>
      <c r="I85" s="293" t="s">
        <v>881</v>
      </c>
      <c r="J85" s="293">
        <v>20</v>
      </c>
      <c r="K85" s="281"/>
    </row>
    <row r="86" s="1" customFormat="1" ht="15" customHeight="1">
      <c r="B86" s="292"/>
      <c r="C86" s="293" t="s">
        <v>896</v>
      </c>
      <c r="D86" s="293"/>
      <c r="E86" s="293"/>
      <c r="F86" s="294" t="s">
        <v>885</v>
      </c>
      <c r="G86" s="293"/>
      <c r="H86" s="293" t="s">
        <v>897</v>
      </c>
      <c r="I86" s="293" t="s">
        <v>881</v>
      </c>
      <c r="J86" s="293">
        <v>20</v>
      </c>
      <c r="K86" s="281"/>
    </row>
    <row r="87" s="1" customFormat="1" ht="15" customHeight="1">
      <c r="B87" s="292"/>
      <c r="C87" s="267" t="s">
        <v>898</v>
      </c>
      <c r="D87" s="267"/>
      <c r="E87" s="267"/>
      <c r="F87" s="290" t="s">
        <v>885</v>
      </c>
      <c r="G87" s="291"/>
      <c r="H87" s="267" t="s">
        <v>899</v>
      </c>
      <c r="I87" s="267" t="s">
        <v>881</v>
      </c>
      <c r="J87" s="267">
        <v>50</v>
      </c>
      <c r="K87" s="281"/>
    </row>
    <row r="88" s="1" customFormat="1" ht="15" customHeight="1">
      <c r="B88" s="292"/>
      <c r="C88" s="267" t="s">
        <v>900</v>
      </c>
      <c r="D88" s="267"/>
      <c r="E88" s="267"/>
      <c r="F88" s="290" t="s">
        <v>885</v>
      </c>
      <c r="G88" s="291"/>
      <c r="H88" s="267" t="s">
        <v>901</v>
      </c>
      <c r="I88" s="267" t="s">
        <v>881</v>
      </c>
      <c r="J88" s="267">
        <v>20</v>
      </c>
      <c r="K88" s="281"/>
    </row>
    <row r="89" s="1" customFormat="1" ht="15" customHeight="1">
      <c r="B89" s="292"/>
      <c r="C89" s="267" t="s">
        <v>902</v>
      </c>
      <c r="D89" s="267"/>
      <c r="E89" s="267"/>
      <c r="F89" s="290" t="s">
        <v>885</v>
      </c>
      <c r="G89" s="291"/>
      <c r="H89" s="267" t="s">
        <v>903</v>
      </c>
      <c r="I89" s="267" t="s">
        <v>881</v>
      </c>
      <c r="J89" s="267">
        <v>20</v>
      </c>
      <c r="K89" s="281"/>
    </row>
    <row r="90" s="1" customFormat="1" ht="15" customHeight="1">
      <c r="B90" s="292"/>
      <c r="C90" s="267" t="s">
        <v>904</v>
      </c>
      <c r="D90" s="267"/>
      <c r="E90" s="267"/>
      <c r="F90" s="290" t="s">
        <v>885</v>
      </c>
      <c r="G90" s="291"/>
      <c r="H90" s="267" t="s">
        <v>905</v>
      </c>
      <c r="I90" s="267" t="s">
        <v>881</v>
      </c>
      <c r="J90" s="267">
        <v>50</v>
      </c>
      <c r="K90" s="281"/>
    </row>
    <row r="91" s="1" customFormat="1" ht="15" customHeight="1">
      <c r="B91" s="292"/>
      <c r="C91" s="267" t="s">
        <v>906</v>
      </c>
      <c r="D91" s="267"/>
      <c r="E91" s="267"/>
      <c r="F91" s="290" t="s">
        <v>885</v>
      </c>
      <c r="G91" s="291"/>
      <c r="H91" s="267" t="s">
        <v>906</v>
      </c>
      <c r="I91" s="267" t="s">
        <v>881</v>
      </c>
      <c r="J91" s="267">
        <v>50</v>
      </c>
      <c r="K91" s="281"/>
    </row>
    <row r="92" s="1" customFormat="1" ht="15" customHeight="1">
      <c r="B92" s="292"/>
      <c r="C92" s="267" t="s">
        <v>907</v>
      </c>
      <c r="D92" s="267"/>
      <c r="E92" s="267"/>
      <c r="F92" s="290" t="s">
        <v>885</v>
      </c>
      <c r="G92" s="291"/>
      <c r="H92" s="267" t="s">
        <v>908</v>
      </c>
      <c r="I92" s="267" t="s">
        <v>881</v>
      </c>
      <c r="J92" s="267">
        <v>255</v>
      </c>
      <c r="K92" s="281"/>
    </row>
    <row r="93" s="1" customFormat="1" ht="15" customHeight="1">
      <c r="B93" s="292"/>
      <c r="C93" s="267" t="s">
        <v>909</v>
      </c>
      <c r="D93" s="267"/>
      <c r="E93" s="267"/>
      <c r="F93" s="290" t="s">
        <v>879</v>
      </c>
      <c r="G93" s="291"/>
      <c r="H93" s="267" t="s">
        <v>910</v>
      </c>
      <c r="I93" s="267" t="s">
        <v>911</v>
      </c>
      <c r="J93" s="267"/>
      <c r="K93" s="281"/>
    </row>
    <row r="94" s="1" customFormat="1" ht="15" customHeight="1">
      <c r="B94" s="292"/>
      <c r="C94" s="267" t="s">
        <v>912</v>
      </c>
      <c r="D94" s="267"/>
      <c r="E94" s="267"/>
      <c r="F94" s="290" t="s">
        <v>879</v>
      </c>
      <c r="G94" s="291"/>
      <c r="H94" s="267" t="s">
        <v>913</v>
      </c>
      <c r="I94" s="267" t="s">
        <v>914</v>
      </c>
      <c r="J94" s="267"/>
      <c r="K94" s="281"/>
    </row>
    <row r="95" s="1" customFormat="1" ht="15" customHeight="1">
      <c r="B95" s="292"/>
      <c r="C95" s="267" t="s">
        <v>915</v>
      </c>
      <c r="D95" s="267"/>
      <c r="E95" s="267"/>
      <c r="F95" s="290" t="s">
        <v>879</v>
      </c>
      <c r="G95" s="291"/>
      <c r="H95" s="267" t="s">
        <v>915</v>
      </c>
      <c r="I95" s="267" t="s">
        <v>914</v>
      </c>
      <c r="J95" s="267"/>
      <c r="K95" s="281"/>
    </row>
    <row r="96" s="1" customFormat="1" ht="15" customHeight="1">
      <c r="B96" s="292"/>
      <c r="C96" s="267" t="s">
        <v>38</v>
      </c>
      <c r="D96" s="267"/>
      <c r="E96" s="267"/>
      <c r="F96" s="290" t="s">
        <v>879</v>
      </c>
      <c r="G96" s="291"/>
      <c r="H96" s="267" t="s">
        <v>916</v>
      </c>
      <c r="I96" s="267" t="s">
        <v>914</v>
      </c>
      <c r="J96" s="267"/>
      <c r="K96" s="281"/>
    </row>
    <row r="97" s="1" customFormat="1" ht="15" customHeight="1">
      <c r="B97" s="292"/>
      <c r="C97" s="267" t="s">
        <v>48</v>
      </c>
      <c r="D97" s="267"/>
      <c r="E97" s="267"/>
      <c r="F97" s="290" t="s">
        <v>879</v>
      </c>
      <c r="G97" s="291"/>
      <c r="H97" s="267" t="s">
        <v>917</v>
      </c>
      <c r="I97" s="267" t="s">
        <v>914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918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873</v>
      </c>
      <c r="D103" s="282"/>
      <c r="E103" s="282"/>
      <c r="F103" s="282" t="s">
        <v>874</v>
      </c>
      <c r="G103" s="283"/>
      <c r="H103" s="282" t="s">
        <v>54</v>
      </c>
      <c r="I103" s="282" t="s">
        <v>57</v>
      </c>
      <c r="J103" s="282" t="s">
        <v>875</v>
      </c>
      <c r="K103" s="281"/>
    </row>
    <row r="104" s="1" customFormat="1" ht="17.25" customHeight="1">
      <c r="B104" s="279"/>
      <c r="C104" s="284" t="s">
        <v>876</v>
      </c>
      <c r="D104" s="284"/>
      <c r="E104" s="284"/>
      <c r="F104" s="285" t="s">
        <v>877</v>
      </c>
      <c r="G104" s="286"/>
      <c r="H104" s="284"/>
      <c r="I104" s="284"/>
      <c r="J104" s="284" t="s">
        <v>878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53</v>
      </c>
      <c r="D106" s="289"/>
      <c r="E106" s="289"/>
      <c r="F106" s="290" t="s">
        <v>879</v>
      </c>
      <c r="G106" s="267"/>
      <c r="H106" s="267" t="s">
        <v>919</v>
      </c>
      <c r="I106" s="267" t="s">
        <v>881</v>
      </c>
      <c r="J106" s="267">
        <v>20</v>
      </c>
      <c r="K106" s="281"/>
    </row>
    <row r="107" s="1" customFormat="1" ht="15" customHeight="1">
      <c r="B107" s="279"/>
      <c r="C107" s="267" t="s">
        <v>882</v>
      </c>
      <c r="D107" s="267"/>
      <c r="E107" s="267"/>
      <c r="F107" s="290" t="s">
        <v>879</v>
      </c>
      <c r="G107" s="267"/>
      <c r="H107" s="267" t="s">
        <v>919</v>
      </c>
      <c r="I107" s="267" t="s">
        <v>881</v>
      </c>
      <c r="J107" s="267">
        <v>120</v>
      </c>
      <c r="K107" s="281"/>
    </row>
    <row r="108" s="1" customFormat="1" ht="15" customHeight="1">
      <c r="B108" s="292"/>
      <c r="C108" s="267" t="s">
        <v>884</v>
      </c>
      <c r="D108" s="267"/>
      <c r="E108" s="267"/>
      <c r="F108" s="290" t="s">
        <v>885</v>
      </c>
      <c r="G108" s="267"/>
      <c r="H108" s="267" t="s">
        <v>919</v>
      </c>
      <c r="I108" s="267" t="s">
        <v>881</v>
      </c>
      <c r="J108" s="267">
        <v>50</v>
      </c>
      <c r="K108" s="281"/>
    </row>
    <row r="109" s="1" customFormat="1" ht="15" customHeight="1">
      <c r="B109" s="292"/>
      <c r="C109" s="267" t="s">
        <v>887</v>
      </c>
      <c r="D109" s="267"/>
      <c r="E109" s="267"/>
      <c r="F109" s="290" t="s">
        <v>879</v>
      </c>
      <c r="G109" s="267"/>
      <c r="H109" s="267" t="s">
        <v>919</v>
      </c>
      <c r="I109" s="267" t="s">
        <v>889</v>
      </c>
      <c r="J109" s="267"/>
      <c r="K109" s="281"/>
    </row>
    <row r="110" s="1" customFormat="1" ht="15" customHeight="1">
      <c r="B110" s="292"/>
      <c r="C110" s="267" t="s">
        <v>898</v>
      </c>
      <c r="D110" s="267"/>
      <c r="E110" s="267"/>
      <c r="F110" s="290" t="s">
        <v>885</v>
      </c>
      <c r="G110" s="267"/>
      <c r="H110" s="267" t="s">
        <v>919</v>
      </c>
      <c r="I110" s="267" t="s">
        <v>881</v>
      </c>
      <c r="J110" s="267">
        <v>50</v>
      </c>
      <c r="K110" s="281"/>
    </row>
    <row r="111" s="1" customFormat="1" ht="15" customHeight="1">
      <c r="B111" s="292"/>
      <c r="C111" s="267" t="s">
        <v>906</v>
      </c>
      <c r="D111" s="267"/>
      <c r="E111" s="267"/>
      <c r="F111" s="290" t="s">
        <v>885</v>
      </c>
      <c r="G111" s="267"/>
      <c r="H111" s="267" t="s">
        <v>919</v>
      </c>
      <c r="I111" s="267" t="s">
        <v>881</v>
      </c>
      <c r="J111" s="267">
        <v>50</v>
      </c>
      <c r="K111" s="281"/>
    </row>
    <row r="112" s="1" customFormat="1" ht="15" customHeight="1">
      <c r="B112" s="292"/>
      <c r="C112" s="267" t="s">
        <v>904</v>
      </c>
      <c r="D112" s="267"/>
      <c r="E112" s="267"/>
      <c r="F112" s="290" t="s">
        <v>885</v>
      </c>
      <c r="G112" s="267"/>
      <c r="H112" s="267" t="s">
        <v>919</v>
      </c>
      <c r="I112" s="267" t="s">
        <v>881</v>
      </c>
      <c r="J112" s="267">
        <v>50</v>
      </c>
      <c r="K112" s="281"/>
    </row>
    <row r="113" s="1" customFormat="1" ht="15" customHeight="1">
      <c r="B113" s="292"/>
      <c r="C113" s="267" t="s">
        <v>53</v>
      </c>
      <c r="D113" s="267"/>
      <c r="E113" s="267"/>
      <c r="F113" s="290" t="s">
        <v>879</v>
      </c>
      <c r="G113" s="267"/>
      <c r="H113" s="267" t="s">
        <v>920</v>
      </c>
      <c r="I113" s="267" t="s">
        <v>881</v>
      </c>
      <c r="J113" s="267">
        <v>20</v>
      </c>
      <c r="K113" s="281"/>
    </row>
    <row r="114" s="1" customFormat="1" ht="15" customHeight="1">
      <c r="B114" s="292"/>
      <c r="C114" s="267" t="s">
        <v>921</v>
      </c>
      <c r="D114" s="267"/>
      <c r="E114" s="267"/>
      <c r="F114" s="290" t="s">
        <v>879</v>
      </c>
      <c r="G114" s="267"/>
      <c r="H114" s="267" t="s">
        <v>922</v>
      </c>
      <c r="I114" s="267" t="s">
        <v>881</v>
      </c>
      <c r="J114" s="267">
        <v>120</v>
      </c>
      <c r="K114" s="281"/>
    </row>
    <row r="115" s="1" customFormat="1" ht="15" customHeight="1">
      <c r="B115" s="292"/>
      <c r="C115" s="267" t="s">
        <v>38</v>
      </c>
      <c r="D115" s="267"/>
      <c r="E115" s="267"/>
      <c r="F115" s="290" t="s">
        <v>879</v>
      </c>
      <c r="G115" s="267"/>
      <c r="H115" s="267" t="s">
        <v>923</v>
      </c>
      <c r="I115" s="267" t="s">
        <v>914</v>
      </c>
      <c r="J115" s="267"/>
      <c r="K115" s="281"/>
    </row>
    <row r="116" s="1" customFormat="1" ht="15" customHeight="1">
      <c r="B116" s="292"/>
      <c r="C116" s="267" t="s">
        <v>48</v>
      </c>
      <c r="D116" s="267"/>
      <c r="E116" s="267"/>
      <c r="F116" s="290" t="s">
        <v>879</v>
      </c>
      <c r="G116" s="267"/>
      <c r="H116" s="267" t="s">
        <v>924</v>
      </c>
      <c r="I116" s="267" t="s">
        <v>914</v>
      </c>
      <c r="J116" s="267"/>
      <c r="K116" s="281"/>
    </row>
    <row r="117" s="1" customFormat="1" ht="15" customHeight="1">
      <c r="B117" s="292"/>
      <c r="C117" s="267" t="s">
        <v>57</v>
      </c>
      <c r="D117" s="267"/>
      <c r="E117" s="267"/>
      <c r="F117" s="290" t="s">
        <v>879</v>
      </c>
      <c r="G117" s="267"/>
      <c r="H117" s="267" t="s">
        <v>925</v>
      </c>
      <c r="I117" s="267" t="s">
        <v>926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927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873</v>
      </c>
      <c r="D123" s="282"/>
      <c r="E123" s="282"/>
      <c r="F123" s="282" t="s">
        <v>874</v>
      </c>
      <c r="G123" s="283"/>
      <c r="H123" s="282" t="s">
        <v>54</v>
      </c>
      <c r="I123" s="282" t="s">
        <v>57</v>
      </c>
      <c r="J123" s="282" t="s">
        <v>875</v>
      </c>
      <c r="K123" s="311"/>
    </row>
    <row r="124" s="1" customFormat="1" ht="17.25" customHeight="1">
      <c r="B124" s="310"/>
      <c r="C124" s="284" t="s">
        <v>876</v>
      </c>
      <c r="D124" s="284"/>
      <c r="E124" s="284"/>
      <c r="F124" s="285" t="s">
        <v>877</v>
      </c>
      <c r="G124" s="286"/>
      <c r="H124" s="284"/>
      <c r="I124" s="284"/>
      <c r="J124" s="284" t="s">
        <v>878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882</v>
      </c>
      <c r="D126" s="289"/>
      <c r="E126" s="289"/>
      <c r="F126" s="290" t="s">
        <v>879</v>
      </c>
      <c r="G126" s="267"/>
      <c r="H126" s="267" t="s">
        <v>919</v>
      </c>
      <c r="I126" s="267" t="s">
        <v>881</v>
      </c>
      <c r="J126" s="267">
        <v>120</v>
      </c>
      <c r="K126" s="315"/>
    </row>
    <row r="127" s="1" customFormat="1" ht="15" customHeight="1">
      <c r="B127" s="312"/>
      <c r="C127" s="267" t="s">
        <v>928</v>
      </c>
      <c r="D127" s="267"/>
      <c r="E127" s="267"/>
      <c r="F127" s="290" t="s">
        <v>879</v>
      </c>
      <c r="G127" s="267"/>
      <c r="H127" s="267" t="s">
        <v>929</v>
      </c>
      <c r="I127" s="267" t="s">
        <v>881</v>
      </c>
      <c r="J127" s="267" t="s">
        <v>930</v>
      </c>
      <c r="K127" s="315"/>
    </row>
    <row r="128" s="1" customFormat="1" ht="15" customHeight="1">
      <c r="B128" s="312"/>
      <c r="C128" s="267" t="s">
        <v>827</v>
      </c>
      <c r="D128" s="267"/>
      <c r="E128" s="267"/>
      <c r="F128" s="290" t="s">
        <v>879</v>
      </c>
      <c r="G128" s="267"/>
      <c r="H128" s="267" t="s">
        <v>931</v>
      </c>
      <c r="I128" s="267" t="s">
        <v>881</v>
      </c>
      <c r="J128" s="267" t="s">
        <v>930</v>
      </c>
      <c r="K128" s="315"/>
    </row>
    <row r="129" s="1" customFormat="1" ht="15" customHeight="1">
      <c r="B129" s="312"/>
      <c r="C129" s="267" t="s">
        <v>890</v>
      </c>
      <c r="D129" s="267"/>
      <c r="E129" s="267"/>
      <c r="F129" s="290" t="s">
        <v>885</v>
      </c>
      <c r="G129" s="267"/>
      <c r="H129" s="267" t="s">
        <v>891</v>
      </c>
      <c r="I129" s="267" t="s">
        <v>881</v>
      </c>
      <c r="J129" s="267">
        <v>15</v>
      </c>
      <c r="K129" s="315"/>
    </row>
    <row r="130" s="1" customFormat="1" ht="15" customHeight="1">
      <c r="B130" s="312"/>
      <c r="C130" s="293" t="s">
        <v>892</v>
      </c>
      <c r="D130" s="293"/>
      <c r="E130" s="293"/>
      <c r="F130" s="294" t="s">
        <v>885</v>
      </c>
      <c r="G130" s="293"/>
      <c r="H130" s="293" t="s">
        <v>893</v>
      </c>
      <c r="I130" s="293" t="s">
        <v>881</v>
      </c>
      <c r="J130" s="293">
        <v>15</v>
      </c>
      <c r="K130" s="315"/>
    </row>
    <row r="131" s="1" customFormat="1" ht="15" customHeight="1">
      <c r="B131" s="312"/>
      <c r="C131" s="293" t="s">
        <v>894</v>
      </c>
      <c r="D131" s="293"/>
      <c r="E131" s="293"/>
      <c r="F131" s="294" t="s">
        <v>885</v>
      </c>
      <c r="G131" s="293"/>
      <c r="H131" s="293" t="s">
        <v>895</v>
      </c>
      <c r="I131" s="293" t="s">
        <v>881</v>
      </c>
      <c r="J131" s="293">
        <v>20</v>
      </c>
      <c r="K131" s="315"/>
    </row>
    <row r="132" s="1" customFormat="1" ht="15" customHeight="1">
      <c r="B132" s="312"/>
      <c r="C132" s="293" t="s">
        <v>896</v>
      </c>
      <c r="D132" s="293"/>
      <c r="E132" s="293"/>
      <c r="F132" s="294" t="s">
        <v>885</v>
      </c>
      <c r="G132" s="293"/>
      <c r="H132" s="293" t="s">
        <v>897</v>
      </c>
      <c r="I132" s="293" t="s">
        <v>881</v>
      </c>
      <c r="J132" s="293">
        <v>20</v>
      </c>
      <c r="K132" s="315"/>
    </row>
    <row r="133" s="1" customFormat="1" ht="15" customHeight="1">
      <c r="B133" s="312"/>
      <c r="C133" s="267" t="s">
        <v>884</v>
      </c>
      <c r="D133" s="267"/>
      <c r="E133" s="267"/>
      <c r="F133" s="290" t="s">
        <v>885</v>
      </c>
      <c r="G133" s="267"/>
      <c r="H133" s="267" t="s">
        <v>919</v>
      </c>
      <c r="I133" s="267" t="s">
        <v>881</v>
      </c>
      <c r="J133" s="267">
        <v>50</v>
      </c>
      <c r="K133" s="315"/>
    </row>
    <row r="134" s="1" customFormat="1" ht="15" customHeight="1">
      <c r="B134" s="312"/>
      <c r="C134" s="267" t="s">
        <v>898</v>
      </c>
      <c r="D134" s="267"/>
      <c r="E134" s="267"/>
      <c r="F134" s="290" t="s">
        <v>885</v>
      </c>
      <c r="G134" s="267"/>
      <c r="H134" s="267" t="s">
        <v>919</v>
      </c>
      <c r="I134" s="267" t="s">
        <v>881</v>
      </c>
      <c r="J134" s="267">
        <v>50</v>
      </c>
      <c r="K134" s="315"/>
    </row>
    <row r="135" s="1" customFormat="1" ht="15" customHeight="1">
      <c r="B135" s="312"/>
      <c r="C135" s="267" t="s">
        <v>904</v>
      </c>
      <c r="D135" s="267"/>
      <c r="E135" s="267"/>
      <c r="F135" s="290" t="s">
        <v>885</v>
      </c>
      <c r="G135" s="267"/>
      <c r="H135" s="267" t="s">
        <v>919</v>
      </c>
      <c r="I135" s="267" t="s">
        <v>881</v>
      </c>
      <c r="J135" s="267">
        <v>50</v>
      </c>
      <c r="K135" s="315"/>
    </row>
    <row r="136" s="1" customFormat="1" ht="15" customHeight="1">
      <c r="B136" s="312"/>
      <c r="C136" s="267" t="s">
        <v>906</v>
      </c>
      <c r="D136" s="267"/>
      <c r="E136" s="267"/>
      <c r="F136" s="290" t="s">
        <v>885</v>
      </c>
      <c r="G136" s="267"/>
      <c r="H136" s="267" t="s">
        <v>919</v>
      </c>
      <c r="I136" s="267" t="s">
        <v>881</v>
      </c>
      <c r="J136" s="267">
        <v>50</v>
      </c>
      <c r="K136" s="315"/>
    </row>
    <row r="137" s="1" customFormat="1" ht="15" customHeight="1">
      <c r="B137" s="312"/>
      <c r="C137" s="267" t="s">
        <v>907</v>
      </c>
      <c r="D137" s="267"/>
      <c r="E137" s="267"/>
      <c r="F137" s="290" t="s">
        <v>885</v>
      </c>
      <c r="G137" s="267"/>
      <c r="H137" s="267" t="s">
        <v>932</v>
      </c>
      <c r="I137" s="267" t="s">
        <v>881</v>
      </c>
      <c r="J137" s="267">
        <v>255</v>
      </c>
      <c r="K137" s="315"/>
    </row>
    <row r="138" s="1" customFormat="1" ht="15" customHeight="1">
      <c r="B138" s="312"/>
      <c r="C138" s="267" t="s">
        <v>909</v>
      </c>
      <c r="D138" s="267"/>
      <c r="E138" s="267"/>
      <c r="F138" s="290" t="s">
        <v>879</v>
      </c>
      <c r="G138" s="267"/>
      <c r="H138" s="267" t="s">
        <v>933</v>
      </c>
      <c r="I138" s="267" t="s">
        <v>911</v>
      </c>
      <c r="J138" s="267"/>
      <c r="K138" s="315"/>
    </row>
    <row r="139" s="1" customFormat="1" ht="15" customHeight="1">
      <c r="B139" s="312"/>
      <c r="C139" s="267" t="s">
        <v>912</v>
      </c>
      <c r="D139" s="267"/>
      <c r="E139" s="267"/>
      <c r="F139" s="290" t="s">
        <v>879</v>
      </c>
      <c r="G139" s="267"/>
      <c r="H139" s="267" t="s">
        <v>934</v>
      </c>
      <c r="I139" s="267" t="s">
        <v>914</v>
      </c>
      <c r="J139" s="267"/>
      <c r="K139" s="315"/>
    </row>
    <row r="140" s="1" customFormat="1" ht="15" customHeight="1">
      <c r="B140" s="312"/>
      <c r="C140" s="267" t="s">
        <v>915</v>
      </c>
      <c r="D140" s="267"/>
      <c r="E140" s="267"/>
      <c r="F140" s="290" t="s">
        <v>879</v>
      </c>
      <c r="G140" s="267"/>
      <c r="H140" s="267" t="s">
        <v>915</v>
      </c>
      <c r="I140" s="267" t="s">
        <v>914</v>
      </c>
      <c r="J140" s="267"/>
      <c r="K140" s="315"/>
    </row>
    <row r="141" s="1" customFormat="1" ht="15" customHeight="1">
      <c r="B141" s="312"/>
      <c r="C141" s="267" t="s">
        <v>38</v>
      </c>
      <c r="D141" s="267"/>
      <c r="E141" s="267"/>
      <c r="F141" s="290" t="s">
        <v>879</v>
      </c>
      <c r="G141" s="267"/>
      <c r="H141" s="267" t="s">
        <v>935</v>
      </c>
      <c r="I141" s="267" t="s">
        <v>914</v>
      </c>
      <c r="J141" s="267"/>
      <c r="K141" s="315"/>
    </row>
    <row r="142" s="1" customFormat="1" ht="15" customHeight="1">
      <c r="B142" s="312"/>
      <c r="C142" s="267" t="s">
        <v>936</v>
      </c>
      <c r="D142" s="267"/>
      <c r="E142" s="267"/>
      <c r="F142" s="290" t="s">
        <v>879</v>
      </c>
      <c r="G142" s="267"/>
      <c r="H142" s="267" t="s">
        <v>937</v>
      </c>
      <c r="I142" s="267" t="s">
        <v>914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938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873</v>
      </c>
      <c r="D148" s="282"/>
      <c r="E148" s="282"/>
      <c r="F148" s="282" t="s">
        <v>874</v>
      </c>
      <c r="G148" s="283"/>
      <c r="H148" s="282" t="s">
        <v>54</v>
      </c>
      <c r="I148" s="282" t="s">
        <v>57</v>
      </c>
      <c r="J148" s="282" t="s">
        <v>875</v>
      </c>
      <c r="K148" s="281"/>
    </row>
    <row r="149" s="1" customFormat="1" ht="17.25" customHeight="1">
      <c r="B149" s="279"/>
      <c r="C149" s="284" t="s">
        <v>876</v>
      </c>
      <c r="D149" s="284"/>
      <c r="E149" s="284"/>
      <c r="F149" s="285" t="s">
        <v>877</v>
      </c>
      <c r="G149" s="286"/>
      <c r="H149" s="284"/>
      <c r="I149" s="284"/>
      <c r="J149" s="284" t="s">
        <v>878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882</v>
      </c>
      <c r="D151" s="267"/>
      <c r="E151" s="267"/>
      <c r="F151" s="320" t="s">
        <v>879</v>
      </c>
      <c r="G151" s="267"/>
      <c r="H151" s="319" t="s">
        <v>919</v>
      </c>
      <c r="I151" s="319" t="s">
        <v>881</v>
      </c>
      <c r="J151" s="319">
        <v>120</v>
      </c>
      <c r="K151" s="315"/>
    </row>
    <row r="152" s="1" customFormat="1" ht="15" customHeight="1">
      <c r="B152" s="292"/>
      <c r="C152" s="319" t="s">
        <v>928</v>
      </c>
      <c r="D152" s="267"/>
      <c r="E152" s="267"/>
      <c r="F152" s="320" t="s">
        <v>879</v>
      </c>
      <c r="G152" s="267"/>
      <c r="H152" s="319" t="s">
        <v>939</v>
      </c>
      <c r="I152" s="319" t="s">
        <v>881</v>
      </c>
      <c r="J152" s="319" t="s">
        <v>930</v>
      </c>
      <c r="K152" s="315"/>
    </row>
    <row r="153" s="1" customFormat="1" ht="15" customHeight="1">
      <c r="B153" s="292"/>
      <c r="C153" s="319" t="s">
        <v>827</v>
      </c>
      <c r="D153" s="267"/>
      <c r="E153" s="267"/>
      <c r="F153" s="320" t="s">
        <v>879</v>
      </c>
      <c r="G153" s="267"/>
      <c r="H153" s="319" t="s">
        <v>940</v>
      </c>
      <c r="I153" s="319" t="s">
        <v>881</v>
      </c>
      <c r="J153" s="319" t="s">
        <v>930</v>
      </c>
      <c r="K153" s="315"/>
    </row>
    <row r="154" s="1" customFormat="1" ht="15" customHeight="1">
      <c r="B154" s="292"/>
      <c r="C154" s="319" t="s">
        <v>884</v>
      </c>
      <c r="D154" s="267"/>
      <c r="E154" s="267"/>
      <c r="F154" s="320" t="s">
        <v>885</v>
      </c>
      <c r="G154" s="267"/>
      <c r="H154" s="319" t="s">
        <v>919</v>
      </c>
      <c r="I154" s="319" t="s">
        <v>881</v>
      </c>
      <c r="J154" s="319">
        <v>50</v>
      </c>
      <c r="K154" s="315"/>
    </row>
    <row r="155" s="1" customFormat="1" ht="15" customHeight="1">
      <c r="B155" s="292"/>
      <c r="C155" s="319" t="s">
        <v>887</v>
      </c>
      <c r="D155" s="267"/>
      <c r="E155" s="267"/>
      <c r="F155" s="320" t="s">
        <v>879</v>
      </c>
      <c r="G155" s="267"/>
      <c r="H155" s="319" t="s">
        <v>919</v>
      </c>
      <c r="I155" s="319" t="s">
        <v>889</v>
      </c>
      <c r="J155" s="319"/>
      <c r="K155" s="315"/>
    </row>
    <row r="156" s="1" customFormat="1" ht="15" customHeight="1">
      <c r="B156" s="292"/>
      <c r="C156" s="319" t="s">
        <v>898</v>
      </c>
      <c r="D156" s="267"/>
      <c r="E156" s="267"/>
      <c r="F156" s="320" t="s">
        <v>885</v>
      </c>
      <c r="G156" s="267"/>
      <c r="H156" s="319" t="s">
        <v>919</v>
      </c>
      <c r="I156" s="319" t="s">
        <v>881</v>
      </c>
      <c r="J156" s="319">
        <v>50</v>
      </c>
      <c r="K156" s="315"/>
    </row>
    <row r="157" s="1" customFormat="1" ht="15" customHeight="1">
      <c r="B157" s="292"/>
      <c r="C157" s="319" t="s">
        <v>906</v>
      </c>
      <c r="D157" s="267"/>
      <c r="E157" s="267"/>
      <c r="F157" s="320" t="s">
        <v>885</v>
      </c>
      <c r="G157" s="267"/>
      <c r="H157" s="319" t="s">
        <v>919</v>
      </c>
      <c r="I157" s="319" t="s">
        <v>881</v>
      </c>
      <c r="J157" s="319">
        <v>50</v>
      </c>
      <c r="K157" s="315"/>
    </row>
    <row r="158" s="1" customFormat="1" ht="15" customHeight="1">
      <c r="B158" s="292"/>
      <c r="C158" s="319" t="s">
        <v>904</v>
      </c>
      <c r="D158" s="267"/>
      <c r="E158" s="267"/>
      <c r="F158" s="320" t="s">
        <v>885</v>
      </c>
      <c r="G158" s="267"/>
      <c r="H158" s="319" t="s">
        <v>919</v>
      </c>
      <c r="I158" s="319" t="s">
        <v>881</v>
      </c>
      <c r="J158" s="319">
        <v>50</v>
      </c>
      <c r="K158" s="315"/>
    </row>
    <row r="159" s="1" customFormat="1" ht="15" customHeight="1">
      <c r="B159" s="292"/>
      <c r="C159" s="319" t="s">
        <v>90</v>
      </c>
      <c r="D159" s="267"/>
      <c r="E159" s="267"/>
      <c r="F159" s="320" t="s">
        <v>879</v>
      </c>
      <c r="G159" s="267"/>
      <c r="H159" s="319" t="s">
        <v>941</v>
      </c>
      <c r="I159" s="319" t="s">
        <v>881</v>
      </c>
      <c r="J159" s="319" t="s">
        <v>942</v>
      </c>
      <c r="K159" s="315"/>
    </row>
    <row r="160" s="1" customFormat="1" ht="15" customHeight="1">
      <c r="B160" s="292"/>
      <c r="C160" s="319" t="s">
        <v>943</v>
      </c>
      <c r="D160" s="267"/>
      <c r="E160" s="267"/>
      <c r="F160" s="320" t="s">
        <v>879</v>
      </c>
      <c r="G160" s="267"/>
      <c r="H160" s="319" t="s">
        <v>944</v>
      </c>
      <c r="I160" s="319" t="s">
        <v>914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945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873</v>
      </c>
      <c r="D166" s="282"/>
      <c r="E166" s="282"/>
      <c r="F166" s="282" t="s">
        <v>874</v>
      </c>
      <c r="G166" s="324"/>
      <c r="H166" s="325" t="s">
        <v>54</v>
      </c>
      <c r="I166" s="325" t="s">
        <v>57</v>
      </c>
      <c r="J166" s="282" t="s">
        <v>875</v>
      </c>
      <c r="K166" s="259"/>
    </row>
    <row r="167" s="1" customFormat="1" ht="17.25" customHeight="1">
      <c r="B167" s="260"/>
      <c r="C167" s="284" t="s">
        <v>876</v>
      </c>
      <c r="D167" s="284"/>
      <c r="E167" s="284"/>
      <c r="F167" s="285" t="s">
        <v>877</v>
      </c>
      <c r="G167" s="326"/>
      <c r="H167" s="327"/>
      <c r="I167" s="327"/>
      <c r="J167" s="284" t="s">
        <v>878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882</v>
      </c>
      <c r="D169" s="267"/>
      <c r="E169" s="267"/>
      <c r="F169" s="290" t="s">
        <v>879</v>
      </c>
      <c r="G169" s="267"/>
      <c r="H169" s="267" t="s">
        <v>919</v>
      </c>
      <c r="I169" s="267" t="s">
        <v>881</v>
      </c>
      <c r="J169" s="267">
        <v>120</v>
      </c>
      <c r="K169" s="315"/>
    </row>
    <row r="170" s="1" customFormat="1" ht="15" customHeight="1">
      <c r="B170" s="292"/>
      <c r="C170" s="267" t="s">
        <v>928</v>
      </c>
      <c r="D170" s="267"/>
      <c r="E170" s="267"/>
      <c r="F170" s="290" t="s">
        <v>879</v>
      </c>
      <c r="G170" s="267"/>
      <c r="H170" s="267" t="s">
        <v>929</v>
      </c>
      <c r="I170" s="267" t="s">
        <v>881</v>
      </c>
      <c r="J170" s="267" t="s">
        <v>930</v>
      </c>
      <c r="K170" s="315"/>
    </row>
    <row r="171" s="1" customFormat="1" ht="15" customHeight="1">
      <c r="B171" s="292"/>
      <c r="C171" s="267" t="s">
        <v>827</v>
      </c>
      <c r="D171" s="267"/>
      <c r="E171" s="267"/>
      <c r="F171" s="290" t="s">
        <v>879</v>
      </c>
      <c r="G171" s="267"/>
      <c r="H171" s="267" t="s">
        <v>946</v>
      </c>
      <c r="I171" s="267" t="s">
        <v>881</v>
      </c>
      <c r="J171" s="267" t="s">
        <v>930</v>
      </c>
      <c r="K171" s="315"/>
    </row>
    <row r="172" s="1" customFormat="1" ht="15" customHeight="1">
      <c r="B172" s="292"/>
      <c r="C172" s="267" t="s">
        <v>884</v>
      </c>
      <c r="D172" s="267"/>
      <c r="E172" s="267"/>
      <c r="F172" s="290" t="s">
        <v>885</v>
      </c>
      <c r="G172" s="267"/>
      <c r="H172" s="267" t="s">
        <v>946</v>
      </c>
      <c r="I172" s="267" t="s">
        <v>881</v>
      </c>
      <c r="J172" s="267">
        <v>50</v>
      </c>
      <c r="K172" s="315"/>
    </row>
    <row r="173" s="1" customFormat="1" ht="15" customHeight="1">
      <c r="B173" s="292"/>
      <c r="C173" s="267" t="s">
        <v>887</v>
      </c>
      <c r="D173" s="267"/>
      <c r="E173" s="267"/>
      <c r="F173" s="290" t="s">
        <v>879</v>
      </c>
      <c r="G173" s="267"/>
      <c r="H173" s="267" t="s">
        <v>946</v>
      </c>
      <c r="I173" s="267" t="s">
        <v>889</v>
      </c>
      <c r="J173" s="267"/>
      <c r="K173" s="315"/>
    </row>
    <row r="174" s="1" customFormat="1" ht="15" customHeight="1">
      <c r="B174" s="292"/>
      <c r="C174" s="267" t="s">
        <v>898</v>
      </c>
      <c r="D174" s="267"/>
      <c r="E174" s="267"/>
      <c r="F174" s="290" t="s">
        <v>885</v>
      </c>
      <c r="G174" s="267"/>
      <c r="H174" s="267" t="s">
        <v>946</v>
      </c>
      <c r="I174" s="267" t="s">
        <v>881</v>
      </c>
      <c r="J174" s="267">
        <v>50</v>
      </c>
      <c r="K174" s="315"/>
    </row>
    <row r="175" s="1" customFormat="1" ht="15" customHeight="1">
      <c r="B175" s="292"/>
      <c r="C175" s="267" t="s">
        <v>906</v>
      </c>
      <c r="D175" s="267"/>
      <c r="E175" s="267"/>
      <c r="F175" s="290" t="s">
        <v>885</v>
      </c>
      <c r="G175" s="267"/>
      <c r="H175" s="267" t="s">
        <v>946</v>
      </c>
      <c r="I175" s="267" t="s">
        <v>881</v>
      </c>
      <c r="J175" s="267">
        <v>50</v>
      </c>
      <c r="K175" s="315"/>
    </row>
    <row r="176" s="1" customFormat="1" ht="15" customHeight="1">
      <c r="B176" s="292"/>
      <c r="C176" s="267" t="s">
        <v>904</v>
      </c>
      <c r="D176" s="267"/>
      <c r="E176" s="267"/>
      <c r="F176" s="290" t="s">
        <v>885</v>
      </c>
      <c r="G176" s="267"/>
      <c r="H176" s="267" t="s">
        <v>946</v>
      </c>
      <c r="I176" s="267" t="s">
        <v>881</v>
      </c>
      <c r="J176" s="267">
        <v>50</v>
      </c>
      <c r="K176" s="315"/>
    </row>
    <row r="177" s="1" customFormat="1" ht="15" customHeight="1">
      <c r="B177" s="292"/>
      <c r="C177" s="267" t="s">
        <v>104</v>
      </c>
      <c r="D177" s="267"/>
      <c r="E177" s="267"/>
      <c r="F177" s="290" t="s">
        <v>879</v>
      </c>
      <c r="G177" s="267"/>
      <c r="H177" s="267" t="s">
        <v>947</v>
      </c>
      <c r="I177" s="267" t="s">
        <v>948</v>
      </c>
      <c r="J177" s="267"/>
      <c r="K177" s="315"/>
    </row>
    <row r="178" s="1" customFormat="1" ht="15" customHeight="1">
      <c r="B178" s="292"/>
      <c r="C178" s="267" t="s">
        <v>57</v>
      </c>
      <c r="D178" s="267"/>
      <c r="E178" s="267"/>
      <c r="F178" s="290" t="s">
        <v>879</v>
      </c>
      <c r="G178" s="267"/>
      <c r="H178" s="267" t="s">
        <v>949</v>
      </c>
      <c r="I178" s="267" t="s">
        <v>950</v>
      </c>
      <c r="J178" s="267">
        <v>1</v>
      </c>
      <c r="K178" s="315"/>
    </row>
    <row r="179" s="1" customFormat="1" ht="15" customHeight="1">
      <c r="B179" s="292"/>
      <c r="C179" s="267" t="s">
        <v>53</v>
      </c>
      <c r="D179" s="267"/>
      <c r="E179" s="267"/>
      <c r="F179" s="290" t="s">
        <v>879</v>
      </c>
      <c r="G179" s="267"/>
      <c r="H179" s="267" t="s">
        <v>951</v>
      </c>
      <c r="I179" s="267" t="s">
        <v>881</v>
      </c>
      <c r="J179" s="267">
        <v>20</v>
      </c>
      <c r="K179" s="315"/>
    </row>
    <row r="180" s="1" customFormat="1" ht="15" customHeight="1">
      <c r="B180" s="292"/>
      <c r="C180" s="267" t="s">
        <v>54</v>
      </c>
      <c r="D180" s="267"/>
      <c r="E180" s="267"/>
      <c r="F180" s="290" t="s">
        <v>879</v>
      </c>
      <c r="G180" s="267"/>
      <c r="H180" s="267" t="s">
        <v>952</v>
      </c>
      <c r="I180" s="267" t="s">
        <v>881</v>
      </c>
      <c r="J180" s="267">
        <v>255</v>
      </c>
      <c r="K180" s="315"/>
    </row>
    <row r="181" s="1" customFormat="1" ht="15" customHeight="1">
      <c r="B181" s="292"/>
      <c r="C181" s="267" t="s">
        <v>105</v>
      </c>
      <c r="D181" s="267"/>
      <c r="E181" s="267"/>
      <c r="F181" s="290" t="s">
        <v>879</v>
      </c>
      <c r="G181" s="267"/>
      <c r="H181" s="267" t="s">
        <v>843</v>
      </c>
      <c r="I181" s="267" t="s">
        <v>881</v>
      </c>
      <c r="J181" s="267">
        <v>10</v>
      </c>
      <c r="K181" s="315"/>
    </row>
    <row r="182" s="1" customFormat="1" ht="15" customHeight="1">
      <c r="B182" s="292"/>
      <c r="C182" s="267" t="s">
        <v>106</v>
      </c>
      <c r="D182" s="267"/>
      <c r="E182" s="267"/>
      <c r="F182" s="290" t="s">
        <v>879</v>
      </c>
      <c r="G182" s="267"/>
      <c r="H182" s="267" t="s">
        <v>953</v>
      </c>
      <c r="I182" s="267" t="s">
        <v>914</v>
      </c>
      <c r="J182" s="267"/>
      <c r="K182" s="315"/>
    </row>
    <row r="183" s="1" customFormat="1" ht="15" customHeight="1">
      <c r="B183" s="292"/>
      <c r="C183" s="267" t="s">
        <v>954</v>
      </c>
      <c r="D183" s="267"/>
      <c r="E183" s="267"/>
      <c r="F183" s="290" t="s">
        <v>879</v>
      </c>
      <c r="G183" s="267"/>
      <c r="H183" s="267" t="s">
        <v>955</v>
      </c>
      <c r="I183" s="267" t="s">
        <v>914</v>
      </c>
      <c r="J183" s="267"/>
      <c r="K183" s="315"/>
    </row>
    <row r="184" s="1" customFormat="1" ht="15" customHeight="1">
      <c r="B184" s="292"/>
      <c r="C184" s="267" t="s">
        <v>943</v>
      </c>
      <c r="D184" s="267"/>
      <c r="E184" s="267"/>
      <c r="F184" s="290" t="s">
        <v>879</v>
      </c>
      <c r="G184" s="267"/>
      <c r="H184" s="267" t="s">
        <v>956</v>
      </c>
      <c r="I184" s="267" t="s">
        <v>914</v>
      </c>
      <c r="J184" s="267"/>
      <c r="K184" s="315"/>
    </row>
    <row r="185" s="1" customFormat="1" ht="15" customHeight="1">
      <c r="B185" s="292"/>
      <c r="C185" s="267" t="s">
        <v>108</v>
      </c>
      <c r="D185" s="267"/>
      <c r="E185" s="267"/>
      <c r="F185" s="290" t="s">
        <v>885</v>
      </c>
      <c r="G185" s="267"/>
      <c r="H185" s="267" t="s">
        <v>957</v>
      </c>
      <c r="I185" s="267" t="s">
        <v>881</v>
      </c>
      <c r="J185" s="267">
        <v>50</v>
      </c>
      <c r="K185" s="315"/>
    </row>
    <row r="186" s="1" customFormat="1" ht="15" customHeight="1">
      <c r="B186" s="292"/>
      <c r="C186" s="267" t="s">
        <v>958</v>
      </c>
      <c r="D186" s="267"/>
      <c r="E186" s="267"/>
      <c r="F186" s="290" t="s">
        <v>885</v>
      </c>
      <c r="G186" s="267"/>
      <c r="H186" s="267" t="s">
        <v>959</v>
      </c>
      <c r="I186" s="267" t="s">
        <v>960</v>
      </c>
      <c r="J186" s="267"/>
      <c r="K186" s="315"/>
    </row>
    <row r="187" s="1" customFormat="1" ht="15" customHeight="1">
      <c r="B187" s="292"/>
      <c r="C187" s="267" t="s">
        <v>961</v>
      </c>
      <c r="D187" s="267"/>
      <c r="E187" s="267"/>
      <c r="F187" s="290" t="s">
        <v>885</v>
      </c>
      <c r="G187" s="267"/>
      <c r="H187" s="267" t="s">
        <v>962</v>
      </c>
      <c r="I187" s="267" t="s">
        <v>960</v>
      </c>
      <c r="J187" s="267"/>
      <c r="K187" s="315"/>
    </row>
    <row r="188" s="1" customFormat="1" ht="15" customHeight="1">
      <c r="B188" s="292"/>
      <c r="C188" s="267" t="s">
        <v>963</v>
      </c>
      <c r="D188" s="267"/>
      <c r="E188" s="267"/>
      <c r="F188" s="290" t="s">
        <v>885</v>
      </c>
      <c r="G188" s="267"/>
      <c r="H188" s="267" t="s">
        <v>964</v>
      </c>
      <c r="I188" s="267" t="s">
        <v>960</v>
      </c>
      <c r="J188" s="267"/>
      <c r="K188" s="315"/>
    </row>
    <row r="189" s="1" customFormat="1" ht="15" customHeight="1">
      <c r="B189" s="292"/>
      <c r="C189" s="328" t="s">
        <v>965</v>
      </c>
      <c r="D189" s="267"/>
      <c r="E189" s="267"/>
      <c r="F189" s="290" t="s">
        <v>885</v>
      </c>
      <c r="G189" s="267"/>
      <c r="H189" s="267" t="s">
        <v>966</v>
      </c>
      <c r="I189" s="267" t="s">
        <v>967</v>
      </c>
      <c r="J189" s="329" t="s">
        <v>968</v>
      </c>
      <c r="K189" s="315"/>
    </row>
    <row r="190" s="15" customFormat="1" ht="15" customHeight="1">
      <c r="B190" s="330"/>
      <c r="C190" s="331" t="s">
        <v>969</v>
      </c>
      <c r="D190" s="332"/>
      <c r="E190" s="332"/>
      <c r="F190" s="333" t="s">
        <v>885</v>
      </c>
      <c r="G190" s="332"/>
      <c r="H190" s="332" t="s">
        <v>970</v>
      </c>
      <c r="I190" s="332" t="s">
        <v>967</v>
      </c>
      <c r="J190" s="334" t="s">
        <v>968</v>
      </c>
      <c r="K190" s="335"/>
    </row>
    <row r="191" s="1" customFormat="1" ht="15" customHeight="1">
      <c r="B191" s="292"/>
      <c r="C191" s="328" t="s">
        <v>42</v>
      </c>
      <c r="D191" s="267"/>
      <c r="E191" s="267"/>
      <c r="F191" s="290" t="s">
        <v>879</v>
      </c>
      <c r="G191" s="267"/>
      <c r="H191" s="264" t="s">
        <v>971</v>
      </c>
      <c r="I191" s="267" t="s">
        <v>972</v>
      </c>
      <c r="J191" s="267"/>
      <c r="K191" s="315"/>
    </row>
    <row r="192" s="1" customFormat="1" ht="15" customHeight="1">
      <c r="B192" s="292"/>
      <c r="C192" s="328" t="s">
        <v>973</v>
      </c>
      <c r="D192" s="267"/>
      <c r="E192" s="267"/>
      <c r="F192" s="290" t="s">
        <v>879</v>
      </c>
      <c r="G192" s="267"/>
      <c r="H192" s="267" t="s">
        <v>974</v>
      </c>
      <c r="I192" s="267" t="s">
        <v>914</v>
      </c>
      <c r="J192" s="267"/>
      <c r="K192" s="315"/>
    </row>
    <row r="193" s="1" customFormat="1" ht="15" customHeight="1">
      <c r="B193" s="292"/>
      <c r="C193" s="328" t="s">
        <v>975</v>
      </c>
      <c r="D193" s="267"/>
      <c r="E193" s="267"/>
      <c r="F193" s="290" t="s">
        <v>879</v>
      </c>
      <c r="G193" s="267"/>
      <c r="H193" s="267" t="s">
        <v>976</v>
      </c>
      <c r="I193" s="267" t="s">
        <v>914</v>
      </c>
      <c r="J193" s="267"/>
      <c r="K193" s="315"/>
    </row>
    <row r="194" s="1" customFormat="1" ht="15" customHeight="1">
      <c r="B194" s="292"/>
      <c r="C194" s="328" t="s">
        <v>977</v>
      </c>
      <c r="D194" s="267"/>
      <c r="E194" s="267"/>
      <c r="F194" s="290" t="s">
        <v>885</v>
      </c>
      <c r="G194" s="267"/>
      <c r="H194" s="267" t="s">
        <v>978</v>
      </c>
      <c r="I194" s="267" t="s">
        <v>914</v>
      </c>
      <c r="J194" s="267"/>
      <c r="K194" s="315"/>
    </row>
    <row r="195" s="1" customFormat="1" ht="15" customHeight="1">
      <c r="B195" s="321"/>
      <c r="C195" s="336"/>
      <c r="D195" s="301"/>
      <c r="E195" s="301"/>
      <c r="F195" s="301"/>
      <c r="G195" s="301"/>
      <c r="H195" s="301"/>
      <c r="I195" s="301"/>
      <c r="J195" s="301"/>
      <c r="K195" s="322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303"/>
      <c r="C197" s="313"/>
      <c r="D197" s="313"/>
      <c r="E197" s="313"/>
      <c r="F197" s="323"/>
      <c r="G197" s="313"/>
      <c r="H197" s="313"/>
      <c r="I197" s="313"/>
      <c r="J197" s="313"/>
      <c r="K197" s="303"/>
    </row>
    <row r="198" s="1" customFormat="1" ht="18.75" customHeight="1">
      <c r="B198" s="275"/>
      <c r="C198" s="275"/>
      <c r="D198" s="275"/>
      <c r="E198" s="275"/>
      <c r="F198" s="275"/>
      <c r="G198" s="275"/>
      <c r="H198" s="275"/>
      <c r="I198" s="275"/>
      <c r="J198" s="275"/>
      <c r="K198" s="275"/>
    </row>
    <row r="199" s="1" customFormat="1" ht="13.5">
      <c r="B199" s="254"/>
      <c r="C199" s="255"/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1">
      <c r="B200" s="257"/>
      <c r="C200" s="258" t="s">
        <v>979</v>
      </c>
      <c r="D200" s="258"/>
      <c r="E200" s="258"/>
      <c r="F200" s="258"/>
      <c r="G200" s="258"/>
      <c r="H200" s="258"/>
      <c r="I200" s="258"/>
      <c r="J200" s="258"/>
      <c r="K200" s="259"/>
    </row>
    <row r="201" s="1" customFormat="1" ht="25.5" customHeight="1">
      <c r="B201" s="257"/>
      <c r="C201" s="337" t="s">
        <v>980</v>
      </c>
      <c r="D201" s="337"/>
      <c r="E201" s="337"/>
      <c r="F201" s="337" t="s">
        <v>981</v>
      </c>
      <c r="G201" s="338"/>
      <c r="H201" s="337" t="s">
        <v>982</v>
      </c>
      <c r="I201" s="337"/>
      <c r="J201" s="337"/>
      <c r="K201" s="259"/>
    </row>
    <row r="202" s="1" customFormat="1" ht="5.25" customHeight="1">
      <c r="B202" s="292"/>
      <c r="C202" s="287"/>
      <c r="D202" s="287"/>
      <c r="E202" s="287"/>
      <c r="F202" s="287"/>
      <c r="G202" s="313"/>
      <c r="H202" s="287"/>
      <c r="I202" s="287"/>
      <c r="J202" s="287"/>
      <c r="K202" s="315"/>
    </row>
    <row r="203" s="1" customFormat="1" ht="15" customHeight="1">
      <c r="B203" s="292"/>
      <c r="C203" s="267" t="s">
        <v>972</v>
      </c>
      <c r="D203" s="267"/>
      <c r="E203" s="267"/>
      <c r="F203" s="290" t="s">
        <v>43</v>
      </c>
      <c r="G203" s="267"/>
      <c r="H203" s="267" t="s">
        <v>983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44</v>
      </c>
      <c r="G204" s="267"/>
      <c r="H204" s="267" t="s">
        <v>984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47</v>
      </c>
      <c r="G205" s="267"/>
      <c r="H205" s="267" t="s">
        <v>985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45</v>
      </c>
      <c r="G206" s="267"/>
      <c r="H206" s="267" t="s">
        <v>986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 t="s">
        <v>46</v>
      </c>
      <c r="G207" s="267"/>
      <c r="H207" s="267" t="s">
        <v>987</v>
      </c>
      <c r="I207" s="267"/>
      <c r="J207" s="267"/>
      <c r="K207" s="315"/>
    </row>
    <row r="208" s="1" customFormat="1" ht="15" customHeight="1">
      <c r="B208" s="292"/>
      <c r="C208" s="267"/>
      <c r="D208" s="267"/>
      <c r="E208" s="267"/>
      <c r="F208" s="290"/>
      <c r="G208" s="267"/>
      <c r="H208" s="267"/>
      <c r="I208" s="267"/>
      <c r="J208" s="267"/>
      <c r="K208" s="315"/>
    </row>
    <row r="209" s="1" customFormat="1" ht="15" customHeight="1">
      <c r="B209" s="292"/>
      <c r="C209" s="267" t="s">
        <v>926</v>
      </c>
      <c r="D209" s="267"/>
      <c r="E209" s="267"/>
      <c r="F209" s="290" t="s">
        <v>79</v>
      </c>
      <c r="G209" s="267"/>
      <c r="H209" s="267" t="s">
        <v>988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821</v>
      </c>
      <c r="G210" s="267"/>
      <c r="H210" s="267" t="s">
        <v>822</v>
      </c>
      <c r="I210" s="267"/>
      <c r="J210" s="267"/>
      <c r="K210" s="315"/>
    </row>
    <row r="211" s="1" customFormat="1" ht="15" customHeight="1">
      <c r="B211" s="292"/>
      <c r="C211" s="267"/>
      <c r="D211" s="267"/>
      <c r="E211" s="267"/>
      <c r="F211" s="290" t="s">
        <v>819</v>
      </c>
      <c r="G211" s="267"/>
      <c r="H211" s="267" t="s">
        <v>989</v>
      </c>
      <c r="I211" s="267"/>
      <c r="J211" s="267"/>
      <c r="K211" s="315"/>
    </row>
    <row r="212" s="1" customFormat="1" ht="15" customHeight="1">
      <c r="B212" s="339"/>
      <c r="C212" s="267"/>
      <c r="D212" s="267"/>
      <c r="E212" s="267"/>
      <c r="F212" s="290" t="s">
        <v>823</v>
      </c>
      <c r="G212" s="328"/>
      <c r="H212" s="319" t="s">
        <v>824</v>
      </c>
      <c r="I212" s="319"/>
      <c r="J212" s="319"/>
      <c r="K212" s="340"/>
    </row>
    <row r="213" s="1" customFormat="1" ht="15" customHeight="1">
      <c r="B213" s="339"/>
      <c r="C213" s="267"/>
      <c r="D213" s="267"/>
      <c r="E213" s="267"/>
      <c r="F213" s="290" t="s">
        <v>825</v>
      </c>
      <c r="G213" s="328"/>
      <c r="H213" s="319" t="s">
        <v>990</v>
      </c>
      <c r="I213" s="319"/>
      <c r="J213" s="319"/>
      <c r="K213" s="340"/>
    </row>
    <row r="214" s="1" customFormat="1" ht="15" customHeight="1">
      <c r="B214" s="339"/>
      <c r="C214" s="267"/>
      <c r="D214" s="267"/>
      <c r="E214" s="267"/>
      <c r="F214" s="290"/>
      <c r="G214" s="328"/>
      <c r="H214" s="319"/>
      <c r="I214" s="319"/>
      <c r="J214" s="319"/>
      <c r="K214" s="340"/>
    </row>
    <row r="215" s="1" customFormat="1" ht="15" customHeight="1">
      <c r="B215" s="339"/>
      <c r="C215" s="267" t="s">
        <v>950</v>
      </c>
      <c r="D215" s="267"/>
      <c r="E215" s="267"/>
      <c r="F215" s="290">
        <v>1</v>
      </c>
      <c r="G215" s="328"/>
      <c r="H215" s="319" t="s">
        <v>991</v>
      </c>
      <c r="I215" s="319"/>
      <c r="J215" s="319"/>
      <c r="K215" s="340"/>
    </row>
    <row r="216" s="1" customFormat="1" ht="15" customHeight="1">
      <c r="B216" s="339"/>
      <c r="C216" s="267"/>
      <c r="D216" s="267"/>
      <c r="E216" s="267"/>
      <c r="F216" s="290">
        <v>2</v>
      </c>
      <c r="G216" s="328"/>
      <c r="H216" s="319" t="s">
        <v>992</v>
      </c>
      <c r="I216" s="319"/>
      <c r="J216" s="319"/>
      <c r="K216" s="340"/>
    </row>
    <row r="217" s="1" customFormat="1" ht="15" customHeight="1">
      <c r="B217" s="339"/>
      <c r="C217" s="267"/>
      <c r="D217" s="267"/>
      <c r="E217" s="267"/>
      <c r="F217" s="290">
        <v>3</v>
      </c>
      <c r="G217" s="328"/>
      <c r="H217" s="319" t="s">
        <v>993</v>
      </c>
      <c r="I217" s="319"/>
      <c r="J217" s="319"/>
      <c r="K217" s="340"/>
    </row>
    <row r="218" s="1" customFormat="1" ht="15" customHeight="1">
      <c r="B218" s="339"/>
      <c r="C218" s="267"/>
      <c r="D218" s="267"/>
      <c r="E218" s="267"/>
      <c r="F218" s="290">
        <v>4</v>
      </c>
      <c r="G218" s="328"/>
      <c r="H218" s="319" t="s">
        <v>994</v>
      </c>
      <c r="I218" s="319"/>
      <c r="J218" s="319"/>
      <c r="K218" s="340"/>
    </row>
    <row r="219" s="1" customFormat="1" ht="12.75" customHeight="1">
      <c r="B219" s="341"/>
      <c r="C219" s="342"/>
      <c r="D219" s="342"/>
      <c r="E219" s="342"/>
      <c r="F219" s="342"/>
      <c r="G219" s="342"/>
      <c r="H219" s="342"/>
      <c r="I219" s="342"/>
      <c r="J219" s="342"/>
      <c r="K219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PC22priprava\Skrivanek</dc:creator>
  <cp:lastModifiedBy>PC22priprava\Skrivanek</cp:lastModifiedBy>
  <dcterms:created xsi:type="dcterms:W3CDTF">2024-05-13T13:10:42Z</dcterms:created>
  <dcterms:modified xsi:type="dcterms:W3CDTF">2024-05-13T13:10:46Z</dcterms:modified>
</cp:coreProperties>
</file>